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0" windowWidth="15120" windowHeight="10140" tabRatio="753"/>
  </bookViews>
  <sheets>
    <sheet name="Прилож.9" sheetId="5" r:id="rId1"/>
  </sheets>
  <calcPr calcId="125725" calcOnSave="0"/>
</workbook>
</file>

<file path=xl/calcChain.xml><?xml version="1.0" encoding="utf-8"?>
<calcChain xmlns="http://schemas.openxmlformats.org/spreadsheetml/2006/main">
  <c r="D219" i="5"/>
  <c r="D218"/>
  <c r="D220" s="1"/>
  <c r="G217"/>
  <c r="F217"/>
  <c r="C217"/>
  <c r="G216"/>
  <c r="F216"/>
  <c r="F219" s="1"/>
  <c r="C216"/>
  <c r="G215"/>
  <c r="F215"/>
  <c r="C215"/>
  <c r="G214"/>
  <c r="F214"/>
  <c r="F218" s="1"/>
  <c r="F220" s="1"/>
  <c r="C214"/>
  <c r="H213"/>
  <c r="I213" s="1"/>
  <c r="E213"/>
  <c r="H212"/>
  <c r="I212" s="1"/>
  <c r="E212"/>
  <c r="H211"/>
  <c r="I211" s="1"/>
  <c r="E211"/>
  <c r="E217" s="1"/>
  <c r="H210"/>
  <c r="I210" s="1"/>
  <c r="E210"/>
  <c r="H209"/>
  <c r="I209" s="1"/>
  <c r="E209"/>
  <c r="H208"/>
  <c r="H216" s="1"/>
  <c r="E208"/>
  <c r="E216" s="1"/>
  <c r="E219" s="1"/>
  <c r="E207"/>
  <c r="H207" s="1"/>
  <c r="I207" s="1"/>
  <c r="E206"/>
  <c r="H206" s="1"/>
  <c r="I206" s="1"/>
  <c r="E205"/>
  <c r="E215" s="1"/>
  <c r="E204"/>
  <c r="H204" s="1"/>
  <c r="I204" s="1"/>
  <c r="E203"/>
  <c r="H203" s="1"/>
  <c r="I203" s="1"/>
  <c r="E202"/>
  <c r="D168"/>
  <c r="D167"/>
  <c r="G166"/>
  <c r="F166"/>
  <c r="C166"/>
  <c r="G165"/>
  <c r="F165"/>
  <c r="F168" s="1"/>
  <c r="C165"/>
  <c r="G164"/>
  <c r="F164"/>
  <c r="C164"/>
  <c r="G163"/>
  <c r="F163"/>
  <c r="F167" s="1"/>
  <c r="F169" s="1"/>
  <c r="C163"/>
  <c r="H162"/>
  <c r="I162" s="1"/>
  <c r="E162"/>
  <c r="H161"/>
  <c r="I161" s="1"/>
  <c r="E161"/>
  <c r="H160"/>
  <c r="I160" s="1"/>
  <c r="E160"/>
  <c r="E166" s="1"/>
  <c r="H159"/>
  <c r="I159" s="1"/>
  <c r="E159"/>
  <c r="H158"/>
  <c r="I158" s="1"/>
  <c r="E158"/>
  <c r="H157"/>
  <c r="H165" s="1"/>
  <c r="E157"/>
  <c r="E165" s="1"/>
  <c r="E168" s="1"/>
  <c r="E156"/>
  <c r="H156" s="1"/>
  <c r="I156" s="1"/>
  <c r="E155"/>
  <c r="H155" s="1"/>
  <c r="I155" s="1"/>
  <c r="E154"/>
  <c r="E164" s="1"/>
  <c r="E153"/>
  <c r="H153" s="1"/>
  <c r="I153" s="1"/>
  <c r="E152"/>
  <c r="H152" s="1"/>
  <c r="I152" s="1"/>
  <c r="E151"/>
  <c r="F111"/>
  <c r="E98"/>
  <c r="D115"/>
  <c r="D114"/>
  <c r="G113"/>
  <c r="F113"/>
  <c r="C113"/>
  <c r="G112"/>
  <c r="F112"/>
  <c r="F115" s="1"/>
  <c r="C112"/>
  <c r="G111"/>
  <c r="C111"/>
  <c r="G110"/>
  <c r="G114" s="1"/>
  <c r="F110"/>
  <c r="C110"/>
  <c r="H109"/>
  <c r="I109" s="1"/>
  <c r="E109"/>
  <c r="H108"/>
  <c r="I108" s="1"/>
  <c r="E108"/>
  <c r="H107"/>
  <c r="I107" s="1"/>
  <c r="E107"/>
  <c r="E113" s="1"/>
  <c r="H106"/>
  <c r="I106" s="1"/>
  <c r="E106"/>
  <c r="H105"/>
  <c r="I105" s="1"/>
  <c r="E105"/>
  <c r="H104"/>
  <c r="H112" s="1"/>
  <c r="E104"/>
  <c r="E103"/>
  <c r="H103" s="1"/>
  <c r="I103" s="1"/>
  <c r="E102"/>
  <c r="H102" s="1"/>
  <c r="I102" s="1"/>
  <c r="E101"/>
  <c r="E111" s="1"/>
  <c r="E100"/>
  <c r="H100" s="1"/>
  <c r="I100" s="1"/>
  <c r="H99"/>
  <c r="I99" s="1"/>
  <c r="E99"/>
  <c r="E110" s="1"/>
  <c r="H98"/>
  <c r="I98" s="1"/>
  <c r="E61"/>
  <c r="E60"/>
  <c r="E59"/>
  <c r="E58"/>
  <c r="E57"/>
  <c r="E56"/>
  <c r="E55"/>
  <c r="E54"/>
  <c r="E53"/>
  <c r="E52"/>
  <c r="E51"/>
  <c r="H55"/>
  <c r="H53"/>
  <c r="I53" s="1"/>
  <c r="H51"/>
  <c r="I51" s="1"/>
  <c r="H50"/>
  <c r="I50" s="1"/>
  <c r="D67"/>
  <c r="D66"/>
  <c r="D68" s="1"/>
  <c r="G65"/>
  <c r="F65"/>
  <c r="C65"/>
  <c r="G64"/>
  <c r="F64"/>
  <c r="C64"/>
  <c r="G63"/>
  <c r="F63"/>
  <c r="E63"/>
  <c r="C63"/>
  <c r="G62"/>
  <c r="F62"/>
  <c r="F66" s="1"/>
  <c r="E62"/>
  <c r="E66" s="1"/>
  <c r="C62"/>
  <c r="C66" s="1"/>
  <c r="H61"/>
  <c r="I61" s="1"/>
  <c r="H60"/>
  <c r="I60" s="1"/>
  <c r="H59"/>
  <c r="I59" s="1"/>
  <c r="H58"/>
  <c r="I58" s="1"/>
  <c r="H57"/>
  <c r="I57" s="1"/>
  <c r="H56"/>
  <c r="I56" s="1"/>
  <c r="I55"/>
  <c r="H54"/>
  <c r="I54" s="1"/>
  <c r="H52"/>
  <c r="I52" s="1"/>
  <c r="H19"/>
  <c r="I19" s="1"/>
  <c r="H18"/>
  <c r="I18" s="1"/>
  <c r="G23"/>
  <c r="F23"/>
  <c r="E23"/>
  <c r="C23"/>
  <c r="C22"/>
  <c r="H17"/>
  <c r="I17" s="1"/>
  <c r="H16"/>
  <c r="I16" s="1"/>
  <c r="D25"/>
  <c r="G22"/>
  <c r="G25" s="1"/>
  <c r="F22"/>
  <c r="E22"/>
  <c r="C21"/>
  <c r="H15"/>
  <c r="I15" s="1"/>
  <c r="H14"/>
  <c r="I14" s="1"/>
  <c r="H13"/>
  <c r="I13" s="1"/>
  <c r="H12"/>
  <c r="I12" s="1"/>
  <c r="G21"/>
  <c r="F21"/>
  <c r="E21"/>
  <c r="I11"/>
  <c r="H10"/>
  <c r="H20" s="1"/>
  <c r="D24"/>
  <c r="D26" s="1"/>
  <c r="G20"/>
  <c r="F20"/>
  <c r="E20"/>
  <c r="C20"/>
  <c r="C24" s="1"/>
  <c r="I20" l="1"/>
  <c r="D116"/>
  <c r="D169"/>
  <c r="G219"/>
  <c r="C219"/>
  <c r="G218"/>
  <c r="G220" s="1"/>
  <c r="C218"/>
  <c r="C220" s="1"/>
  <c r="E214"/>
  <c r="E218" s="1"/>
  <c r="E220" s="1"/>
  <c r="I216"/>
  <c r="H205"/>
  <c r="I208"/>
  <c r="H217"/>
  <c r="I217" s="1"/>
  <c r="H202"/>
  <c r="G168"/>
  <c r="C168"/>
  <c r="H21"/>
  <c r="I21" s="1"/>
  <c r="F67"/>
  <c r="F68" s="1"/>
  <c r="G167"/>
  <c r="C167"/>
  <c r="E163"/>
  <c r="E167" s="1"/>
  <c r="E169" s="1"/>
  <c r="I165"/>
  <c r="H154"/>
  <c r="I157"/>
  <c r="H166"/>
  <c r="I166" s="1"/>
  <c r="H151"/>
  <c r="G115"/>
  <c r="C115"/>
  <c r="G116"/>
  <c r="C114"/>
  <c r="F114"/>
  <c r="F116" s="1"/>
  <c r="H110"/>
  <c r="H101"/>
  <c r="E112"/>
  <c r="E115" s="1"/>
  <c r="I104"/>
  <c r="I110"/>
  <c r="E114"/>
  <c r="H113"/>
  <c r="I113" s="1"/>
  <c r="C67"/>
  <c r="C68" s="1"/>
  <c r="E65"/>
  <c r="G67"/>
  <c r="E64"/>
  <c r="E67" s="1"/>
  <c r="E68" s="1"/>
  <c r="G66"/>
  <c r="H62"/>
  <c r="I62" s="1"/>
  <c r="H63"/>
  <c r="I63" s="1"/>
  <c r="H64"/>
  <c r="H65"/>
  <c r="H23"/>
  <c r="I23" s="1"/>
  <c r="F25"/>
  <c r="C25"/>
  <c r="C26" s="1"/>
  <c r="H22"/>
  <c r="E25"/>
  <c r="F24"/>
  <c r="H24"/>
  <c r="G24"/>
  <c r="G26" s="1"/>
  <c r="E24"/>
  <c r="I205" l="1"/>
  <c r="H215"/>
  <c r="I215" s="1"/>
  <c r="H214"/>
  <c r="I202"/>
  <c r="H219"/>
  <c r="I219" s="1"/>
  <c r="G169"/>
  <c r="C169"/>
  <c r="I154"/>
  <c r="H164"/>
  <c r="I164" s="1"/>
  <c r="H163"/>
  <c r="I151"/>
  <c r="H168"/>
  <c r="I168" s="1"/>
  <c r="C116"/>
  <c r="I112"/>
  <c r="E116"/>
  <c r="I101"/>
  <c r="H111"/>
  <c r="I111" s="1"/>
  <c r="H115"/>
  <c r="I115" s="1"/>
  <c r="I65"/>
  <c r="G68"/>
  <c r="H66"/>
  <c r="I64"/>
  <c r="H67"/>
  <c r="I67" s="1"/>
  <c r="H25"/>
  <c r="H26"/>
  <c r="I25"/>
  <c r="F26"/>
  <c r="I22"/>
  <c r="E26"/>
  <c r="I24"/>
  <c r="H218" l="1"/>
  <c r="I214"/>
  <c r="H167"/>
  <c r="I163"/>
  <c r="H114"/>
  <c r="H116" s="1"/>
  <c r="I116" s="1"/>
  <c r="H68"/>
  <c r="I68" s="1"/>
  <c r="I66"/>
  <c r="I26"/>
  <c r="H220" l="1"/>
  <c r="I220" s="1"/>
  <c r="I218"/>
  <c r="H169"/>
  <c r="I169" s="1"/>
  <c r="I167"/>
  <c r="I114"/>
</calcChain>
</file>

<file path=xl/sharedStrings.xml><?xml version="1.0" encoding="utf-8"?>
<sst xmlns="http://schemas.openxmlformats.org/spreadsheetml/2006/main" count="260" uniqueCount="49">
  <si>
    <t>Заказчик:</t>
  </si>
  <si>
    <t>Исполнитель:</t>
  </si>
  <si>
    <t>%</t>
  </si>
  <si>
    <t>Фактический баланс электрической энергии (кВт*ч) по сети Исполнителя</t>
  </si>
  <si>
    <t>Поставка в сеть Исполнителя из сети Заказчика</t>
  </si>
  <si>
    <t>Собственное потребление Исполнителя</t>
  </si>
  <si>
    <t xml:space="preserve">Полезный отпуск из сети Исполнителя </t>
  </si>
  <si>
    <t>Потери факт.</t>
  </si>
  <si>
    <t>кВт*ч</t>
  </si>
  <si>
    <t>Январь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</si>
  <si>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</si>
  <si>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</si>
  <si>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</si>
  <si>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</si>
  <si>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</si>
  <si>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</si>
  <si>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</si>
  <si>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</si>
  <si>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</si>
  <si>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</si>
  <si>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</si>
  <si>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I квартал</t>
  </si>
  <si>
    <t>II квартал</t>
  </si>
  <si>
    <t>III квартал</t>
  </si>
  <si>
    <t>IV квартал</t>
  </si>
  <si>
    <t>I полугод.</t>
  </si>
  <si>
    <t>II полугод</t>
  </si>
  <si>
    <t>год</t>
  </si>
  <si>
    <t>м.п.</t>
  </si>
  <si>
    <t>За 2010 г.</t>
  </si>
  <si>
    <t>Поставка в сеть Исполнителя из смежных сетевых организаций</t>
  </si>
  <si>
    <t>Итого поставка в сеть Исполнителя (3=1+2=4+5+6)</t>
  </si>
  <si>
    <t>Октябрь</t>
  </si>
  <si>
    <t>_________________ /___________________/</t>
  </si>
  <si>
    <t xml:space="preserve">____  ___________20__ года </t>
  </si>
  <si>
    <t>МУП "Сервис"</t>
  </si>
  <si>
    <t>Директор МУП "Сервис"</t>
  </si>
  <si>
    <t xml:space="preserve">_______________________ </t>
  </si>
  <si>
    <r>
      <t xml:space="preserve">/ </t>
    </r>
    <r>
      <rPr>
        <u/>
        <sz val="10"/>
        <rFont val="Times New Roman"/>
        <family val="1"/>
        <charset val="204"/>
      </rPr>
      <t xml:space="preserve">  А.Д.Кушков  </t>
    </r>
    <r>
      <rPr>
        <sz val="10"/>
        <rFont val="Times New Roman"/>
        <family val="1"/>
        <charset val="204"/>
      </rPr>
      <t xml:space="preserve">  /</t>
    </r>
  </si>
  <si>
    <t xml:space="preserve"> "      "__________________2010 года </t>
  </si>
  <si>
    <t>За 2011 г.</t>
  </si>
  <si>
    <t xml:space="preserve"> "      "__________________2012 года </t>
  </si>
  <si>
    <t>За 2012 г.</t>
  </si>
  <si>
    <r>
      <t xml:space="preserve">/ </t>
    </r>
    <r>
      <rPr>
        <u/>
        <sz val="10"/>
        <rFont val="Times New Roman"/>
        <family val="1"/>
        <charset val="204"/>
      </rPr>
      <t xml:space="preserve"> В.В.Грязнов  </t>
    </r>
    <r>
      <rPr>
        <sz val="10"/>
        <rFont val="Times New Roman"/>
        <family val="1"/>
        <charset val="204"/>
      </rPr>
      <t xml:space="preserve">  /</t>
    </r>
  </si>
  <si>
    <t>За 2013 г.</t>
  </si>
  <si>
    <t xml:space="preserve"> "      "__________________2013 года </t>
  </si>
  <si>
    <t>/А.В.Сурядов/</t>
  </si>
  <si>
    <t>За 2014 г.</t>
  </si>
  <si>
    <t xml:space="preserve"> "      "__________________2014 года </t>
  </si>
</sst>
</file>

<file path=xl/styles.xml><?xml version="1.0" encoding="utf-8"?>
<styleSheet xmlns="http://schemas.openxmlformats.org/spreadsheetml/2006/main">
  <numFmts count="1">
    <numFmt numFmtId="166" formatCode="_(* #,##0.00_);_(* \(#,##0.00\);_(* &quot;-&quot;??_);_(@_)"/>
  </numFmts>
  <fonts count="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</cellStyleXfs>
  <cellXfs count="102">
    <xf numFmtId="0" fontId="0" fillId="0" borderId="0" xfId="0"/>
    <xf numFmtId="0" fontId="0" fillId="0" borderId="8" xfId="0" applyBorder="1"/>
    <xf numFmtId="0" fontId="0" fillId="0" borderId="16" xfId="0" applyBorder="1"/>
    <xf numFmtId="3" fontId="1" fillId="2" borderId="8" xfId="0" applyNumberFormat="1" applyFont="1" applyFill="1" applyBorder="1" applyAlignment="1">
      <alignment horizontal="right" vertical="center"/>
    </xf>
    <xf numFmtId="0" fontId="1" fillId="2" borderId="0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7" fillId="2" borderId="4" xfId="0" applyFont="1" applyFill="1" applyBorder="1"/>
    <xf numFmtId="0" fontId="1" fillId="2" borderId="5" xfId="0" applyFont="1" applyFill="1" applyBorder="1"/>
    <xf numFmtId="0" fontId="7" fillId="2" borderId="4" xfId="0" applyFont="1" applyFill="1" applyBorder="1" applyAlignment="1">
      <alignment vertical="center"/>
    </xf>
    <xf numFmtId="3" fontId="1" fillId="2" borderId="17" xfId="0" applyNumberFormat="1" applyFont="1" applyFill="1" applyBorder="1" applyAlignment="1">
      <alignment horizontal="center" vertical="center" wrapText="1"/>
    </xf>
    <xf numFmtId="3" fontId="1" fillId="2" borderId="26" xfId="0" applyNumberFormat="1" applyFont="1" applyFill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horizontal="center" vertical="center" wrapText="1"/>
    </xf>
    <xf numFmtId="3" fontId="1" fillId="2" borderId="28" xfId="0" applyNumberFormat="1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3" fontId="1" fillId="2" borderId="29" xfId="0" applyNumberFormat="1" applyFont="1" applyFill="1" applyBorder="1" applyAlignment="1">
      <alignment horizontal="right"/>
    </xf>
    <xf numFmtId="3" fontId="1" fillId="2" borderId="25" xfId="0" applyNumberFormat="1" applyFont="1" applyFill="1" applyBorder="1" applyAlignment="1">
      <alignment horizontal="right"/>
    </xf>
    <xf numFmtId="3" fontId="1" fillId="0" borderId="7" xfId="0" applyNumberFormat="1" applyFont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25" xfId="0" applyNumberFormat="1" applyFont="1" applyFill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3" fontId="1" fillId="2" borderId="30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 vertical="center"/>
    </xf>
    <xf numFmtId="3" fontId="1" fillId="2" borderId="30" xfId="0" applyNumberFormat="1" applyFont="1" applyFill="1" applyBorder="1" applyAlignment="1">
      <alignment horizontal="right" vertical="center"/>
    </xf>
    <xf numFmtId="3" fontId="1" fillId="2" borderId="9" xfId="0" applyNumberFormat="1" applyFont="1" applyFill="1" applyBorder="1" applyAlignment="1">
      <alignment horizontal="right" vertical="center"/>
    </xf>
    <xf numFmtId="3" fontId="1" fillId="2" borderId="22" xfId="0" applyNumberFormat="1" applyFont="1" applyFill="1" applyBorder="1" applyAlignment="1">
      <alignment horizontal="right"/>
    </xf>
    <xf numFmtId="3" fontId="1" fillId="2" borderId="23" xfId="0" applyNumberFormat="1" applyFont="1" applyFill="1" applyBorder="1" applyAlignment="1">
      <alignment horizontal="right" vertical="center"/>
    </xf>
    <xf numFmtId="3" fontId="1" fillId="2" borderId="27" xfId="0" applyNumberFormat="1" applyFont="1" applyFill="1" applyBorder="1" applyAlignment="1">
      <alignment horizontal="right"/>
    </xf>
    <xf numFmtId="3" fontId="1" fillId="2" borderId="28" xfId="0" applyNumberFormat="1" applyFont="1" applyFill="1" applyBorder="1" applyAlignment="1">
      <alignment horizontal="right" vertical="center"/>
    </xf>
    <xf numFmtId="3" fontId="1" fillId="2" borderId="26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right" vertical="center"/>
    </xf>
    <xf numFmtId="3" fontId="1" fillId="2" borderId="31" xfId="0" applyNumberFormat="1" applyFont="1" applyFill="1" applyBorder="1" applyAlignment="1">
      <alignment horizontal="right"/>
    </xf>
    <xf numFmtId="3" fontId="1" fillId="2" borderId="32" xfId="0" applyNumberFormat="1" applyFont="1" applyFill="1" applyBorder="1" applyAlignment="1">
      <alignment horizontal="right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right" vertical="center"/>
    </xf>
    <xf numFmtId="10" fontId="1" fillId="2" borderId="23" xfId="1" applyNumberFormat="1" applyFont="1" applyFill="1" applyBorder="1" applyAlignment="1">
      <alignment horizontal="right" vertical="center"/>
    </xf>
    <xf numFmtId="10" fontId="1" fillId="2" borderId="16" xfId="1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top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/>
    </xf>
    <xf numFmtId="3" fontId="1" fillId="2" borderId="13" xfId="0" applyNumberFormat="1" applyFont="1" applyFill="1" applyBorder="1" applyAlignment="1">
      <alignment horizontal="right" vertical="center"/>
    </xf>
    <xf numFmtId="3" fontId="1" fillId="2" borderId="17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33" xfId="0" applyBorder="1"/>
    <xf numFmtId="0" fontId="0" fillId="0" borderId="14" xfId="0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34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0" fillId="0" borderId="22" xfId="0" applyBorder="1"/>
    <xf numFmtId="3" fontId="1" fillId="2" borderId="27" xfId="0" applyNumberFormat="1" applyFont="1" applyFill="1" applyBorder="1" applyAlignment="1">
      <alignment horizontal="right" vertical="center"/>
    </xf>
    <xf numFmtId="3" fontId="5" fillId="2" borderId="31" xfId="0" applyNumberFormat="1" applyFont="1" applyFill="1" applyBorder="1" applyAlignment="1">
      <alignment horizontal="right"/>
    </xf>
    <xf numFmtId="3" fontId="5" fillId="2" borderId="32" xfId="0" applyNumberFormat="1" applyFont="1" applyFill="1" applyBorder="1" applyAlignment="1">
      <alignment horizontal="right" vertical="center"/>
    </xf>
    <xf numFmtId="10" fontId="5" fillId="2" borderId="23" xfId="1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5" fillId="2" borderId="35" xfId="0" applyNumberFormat="1" applyFont="1" applyFill="1" applyBorder="1" applyAlignment="1">
      <alignment horizontal="center" vertical="center"/>
    </xf>
    <xf numFmtId="3" fontId="5" fillId="2" borderId="36" xfId="0" applyNumberFormat="1" applyFont="1" applyFill="1" applyBorder="1" applyAlignment="1">
      <alignment horizontal="center" vertical="center"/>
    </xf>
    <xf numFmtId="3" fontId="5" fillId="2" borderId="37" xfId="0" applyNumberFormat="1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21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22" xfId="0" applyNumberFormat="1" applyFont="1" applyFill="1" applyBorder="1" applyAlignment="1">
      <alignment horizontal="center" vertical="center" wrapText="1"/>
    </xf>
    <xf numFmtId="3" fontId="1" fillId="2" borderId="25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5" fillId="2" borderId="19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Процентный" xfId="1" builtinId="5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5"/>
  <sheetViews>
    <sheetView tabSelected="1" view="pageLayout" topLeftCell="A197" workbookViewId="0">
      <selection activeCell="A247" sqref="A247:XFD280"/>
    </sheetView>
  </sheetViews>
  <sheetFormatPr defaultRowHeight="15"/>
  <cols>
    <col min="1" max="1" width="3.140625" customWidth="1"/>
    <col min="2" max="2" width="10" customWidth="1"/>
    <col min="3" max="3" width="11.42578125" customWidth="1"/>
    <col min="4" max="4" width="8.42578125" customWidth="1"/>
    <col min="5" max="5" width="12.28515625" customWidth="1"/>
    <col min="6" max="6" width="11.140625" customWidth="1"/>
    <col min="7" max="7" width="12.140625" customWidth="1"/>
    <col min="8" max="8" width="11.42578125" customWidth="1"/>
    <col min="9" max="9" width="9.28515625" customWidth="1"/>
  </cols>
  <sheetData>
    <row r="1" spans="1:10" ht="15.75">
      <c r="A1" s="80" t="s">
        <v>3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42" customHeight="1" thickBot="1">
      <c r="A2" s="5"/>
      <c r="B2" s="83" t="s">
        <v>35</v>
      </c>
      <c r="C2" s="83"/>
      <c r="D2" s="83"/>
      <c r="E2" s="83"/>
      <c r="F2" s="83"/>
      <c r="G2" s="83"/>
      <c r="H2" s="83"/>
      <c r="I2" s="83"/>
      <c r="J2" s="6"/>
    </row>
    <row r="3" spans="1:10">
      <c r="A3" s="7"/>
      <c r="B3" s="99" t="s">
        <v>29</v>
      </c>
      <c r="C3" s="93" t="s">
        <v>4</v>
      </c>
      <c r="D3" s="89" t="s">
        <v>30</v>
      </c>
      <c r="E3" s="91" t="s">
        <v>31</v>
      </c>
      <c r="F3" s="87" t="s">
        <v>5</v>
      </c>
      <c r="G3" s="93" t="s">
        <v>6</v>
      </c>
      <c r="H3" s="95" t="s">
        <v>7</v>
      </c>
      <c r="I3" s="96"/>
      <c r="J3" s="8"/>
    </row>
    <row r="4" spans="1:10">
      <c r="A4" s="7"/>
      <c r="B4" s="100"/>
      <c r="C4" s="94"/>
      <c r="D4" s="90"/>
      <c r="E4" s="92"/>
      <c r="F4" s="88"/>
      <c r="G4" s="94"/>
      <c r="H4" s="97"/>
      <c r="I4" s="98"/>
      <c r="J4" s="8"/>
    </row>
    <row r="5" spans="1:10">
      <c r="A5" s="7"/>
      <c r="B5" s="100"/>
      <c r="C5" s="94"/>
      <c r="D5" s="90"/>
      <c r="E5" s="92"/>
      <c r="F5" s="88"/>
      <c r="G5" s="94"/>
      <c r="H5" s="94" t="s">
        <v>8</v>
      </c>
      <c r="I5" s="98" t="s">
        <v>2</v>
      </c>
      <c r="J5" s="8"/>
    </row>
    <row r="6" spans="1:10" ht="45" customHeight="1">
      <c r="A6" s="7"/>
      <c r="B6" s="100"/>
      <c r="C6" s="94"/>
      <c r="D6" s="90"/>
      <c r="E6" s="92"/>
      <c r="F6" s="88"/>
      <c r="G6" s="94"/>
      <c r="H6" s="94"/>
      <c r="I6" s="98"/>
      <c r="J6" s="8"/>
    </row>
    <row r="7" spans="1:10" ht="15.75" thickBot="1">
      <c r="A7" s="9"/>
      <c r="B7" s="101"/>
      <c r="C7" s="10">
        <v>1</v>
      </c>
      <c r="D7" s="11">
        <v>2</v>
      </c>
      <c r="E7" s="12">
        <v>3</v>
      </c>
      <c r="F7" s="13">
        <v>4</v>
      </c>
      <c r="G7" s="10">
        <v>5</v>
      </c>
      <c r="H7" s="10">
        <v>6</v>
      </c>
      <c r="I7" s="14">
        <v>7</v>
      </c>
      <c r="J7" s="15"/>
    </row>
    <row r="8" spans="1:10">
      <c r="A8" s="7"/>
      <c r="B8" s="16" t="s">
        <v>9</v>
      </c>
      <c r="C8" s="1">
        <v>105563</v>
      </c>
      <c r="D8" s="47" t="s">
        <v>10</v>
      </c>
      <c r="E8" s="1">
        <v>105563</v>
      </c>
      <c r="F8" s="1">
        <v>100</v>
      </c>
      <c r="G8" s="1">
        <v>80505</v>
      </c>
      <c r="H8" s="1">
        <v>24958</v>
      </c>
      <c r="I8" s="2">
        <v>24</v>
      </c>
      <c r="J8" s="8"/>
    </row>
    <row r="9" spans="1:10">
      <c r="A9" s="7"/>
      <c r="B9" s="17" t="s">
        <v>11</v>
      </c>
      <c r="C9" s="18">
        <v>89205</v>
      </c>
      <c r="D9" s="47" t="s">
        <v>10</v>
      </c>
      <c r="E9" s="20">
        <v>89205</v>
      </c>
      <c r="F9" s="18">
        <v>1047</v>
      </c>
      <c r="G9" s="3">
        <v>73008</v>
      </c>
      <c r="H9" s="21">
        <v>15150</v>
      </c>
      <c r="I9" s="22">
        <v>16.98</v>
      </c>
      <c r="J9" s="8"/>
    </row>
    <row r="10" spans="1:10">
      <c r="A10" s="7"/>
      <c r="B10" s="17" t="s">
        <v>12</v>
      </c>
      <c r="C10" s="18">
        <v>100130</v>
      </c>
      <c r="D10" s="47" t="s">
        <v>10</v>
      </c>
      <c r="E10" s="20">
        <v>100130</v>
      </c>
      <c r="F10" s="18">
        <v>909</v>
      </c>
      <c r="G10" s="3">
        <v>65041</v>
      </c>
      <c r="H10" s="48">
        <f>SUM(E10-F10-G10)</f>
        <v>34180</v>
      </c>
      <c r="I10" s="22">
        <v>34</v>
      </c>
      <c r="J10" s="8"/>
    </row>
    <row r="11" spans="1:10">
      <c r="A11" s="7"/>
      <c r="B11" s="17" t="s">
        <v>13</v>
      </c>
      <c r="C11" s="18">
        <v>63648</v>
      </c>
      <c r="D11" s="47" t="s">
        <v>10</v>
      </c>
      <c r="E11" s="20">
        <v>63648</v>
      </c>
      <c r="F11" s="18">
        <v>486</v>
      </c>
      <c r="G11" s="3">
        <v>55842</v>
      </c>
      <c r="H11" s="21">
        <v>7320</v>
      </c>
      <c r="I11" s="50">
        <f>H11/C11</f>
        <v>0.11500754147812971</v>
      </c>
      <c r="J11" s="8"/>
    </row>
    <row r="12" spans="1:10">
      <c r="A12" s="7"/>
      <c r="B12" s="17" t="s">
        <v>14</v>
      </c>
      <c r="C12" s="18">
        <v>50183</v>
      </c>
      <c r="D12" s="47" t="s">
        <v>10</v>
      </c>
      <c r="E12" s="20">
        <v>50183</v>
      </c>
      <c r="F12" s="18">
        <v>536</v>
      </c>
      <c r="G12" s="3">
        <v>36985</v>
      </c>
      <c r="H12" s="21">
        <f>SUM(E12-F12-G12)</f>
        <v>12662</v>
      </c>
      <c r="I12" s="50">
        <f t="shared" ref="I12:I14" si="0">H12/C12</f>
        <v>0.25231652153119583</v>
      </c>
      <c r="J12" s="8"/>
    </row>
    <row r="13" spans="1:10">
      <c r="A13" s="7"/>
      <c r="B13" s="17" t="s">
        <v>15</v>
      </c>
      <c r="C13" s="18">
        <v>48612</v>
      </c>
      <c r="D13" s="47" t="s">
        <v>10</v>
      </c>
      <c r="E13" s="20">
        <v>48612</v>
      </c>
      <c r="F13" s="18">
        <v>600</v>
      </c>
      <c r="G13" s="3">
        <v>38014</v>
      </c>
      <c r="H13" s="21">
        <f t="shared" ref="H13:H19" si="1">SUM(C13-F13-G13)</f>
        <v>9998</v>
      </c>
      <c r="I13" s="50">
        <f t="shared" si="0"/>
        <v>0.20566938204558546</v>
      </c>
      <c r="J13" s="8"/>
    </row>
    <row r="14" spans="1:10">
      <c r="A14" s="7"/>
      <c r="B14" s="17" t="s">
        <v>16</v>
      </c>
      <c r="C14" s="18">
        <v>39390</v>
      </c>
      <c r="D14" s="47" t="s">
        <v>10</v>
      </c>
      <c r="E14" s="20">
        <v>39390</v>
      </c>
      <c r="F14" s="18">
        <v>429</v>
      </c>
      <c r="G14" s="3">
        <v>29515</v>
      </c>
      <c r="H14" s="21">
        <f t="shared" si="1"/>
        <v>9446</v>
      </c>
      <c r="I14" s="50">
        <f t="shared" si="0"/>
        <v>0.2398070576288398</v>
      </c>
      <c r="J14" s="8"/>
    </row>
    <row r="15" spans="1:10">
      <c r="A15" s="7"/>
      <c r="B15" s="17" t="s">
        <v>17</v>
      </c>
      <c r="C15" s="23">
        <v>47273</v>
      </c>
      <c r="D15" s="47" t="s">
        <v>10</v>
      </c>
      <c r="E15" s="20">
        <v>47273</v>
      </c>
      <c r="F15" s="23">
        <v>627</v>
      </c>
      <c r="G15" s="3">
        <v>34777</v>
      </c>
      <c r="H15" s="21">
        <f t="shared" si="1"/>
        <v>11869</v>
      </c>
      <c r="I15" s="50">
        <f>H15/C15</f>
        <v>0.25107355149874133</v>
      </c>
      <c r="J15" s="8"/>
    </row>
    <row r="16" spans="1:10">
      <c r="A16" s="7"/>
      <c r="B16" s="17" t="s">
        <v>18</v>
      </c>
      <c r="C16" s="23">
        <v>55245</v>
      </c>
      <c r="D16" s="47" t="s">
        <v>10</v>
      </c>
      <c r="E16" s="20">
        <v>55245</v>
      </c>
      <c r="F16" s="23">
        <v>728</v>
      </c>
      <c r="G16" s="3">
        <v>40557</v>
      </c>
      <c r="H16" s="21">
        <f t="shared" si="1"/>
        <v>13960</v>
      </c>
      <c r="I16" s="50">
        <f>H16/C16</f>
        <v>0.25269255136211421</v>
      </c>
      <c r="J16" s="8"/>
    </row>
    <row r="17" spans="1:10">
      <c r="A17" s="7"/>
      <c r="B17" s="17" t="s">
        <v>32</v>
      </c>
      <c r="C17" s="23">
        <v>71400</v>
      </c>
      <c r="D17" s="47" t="s">
        <v>10</v>
      </c>
      <c r="E17" s="20">
        <v>71400</v>
      </c>
      <c r="F17" s="23">
        <v>0</v>
      </c>
      <c r="G17" s="3">
        <v>69961</v>
      </c>
      <c r="H17" s="3">
        <f t="shared" si="1"/>
        <v>1439</v>
      </c>
      <c r="I17" s="50">
        <f>H17/C17</f>
        <v>2.0154061624649861E-2</v>
      </c>
      <c r="J17" s="8"/>
    </row>
    <row r="18" spans="1:10">
      <c r="A18" s="7"/>
      <c r="B18" s="17" t="s">
        <v>19</v>
      </c>
      <c r="C18" s="23">
        <v>114576</v>
      </c>
      <c r="D18" s="47" t="s">
        <v>10</v>
      </c>
      <c r="E18" s="20">
        <v>114576</v>
      </c>
      <c r="F18" s="23">
        <v>0</v>
      </c>
      <c r="G18" s="3">
        <v>77511</v>
      </c>
      <c r="H18" s="3">
        <f t="shared" si="1"/>
        <v>37065</v>
      </c>
      <c r="I18" s="50">
        <f>H18/C18</f>
        <v>0.32349706744868034</v>
      </c>
      <c r="J18" s="8"/>
    </row>
    <row r="19" spans="1:10" ht="15.75" thickBot="1">
      <c r="A19" s="7"/>
      <c r="B19" s="24" t="s">
        <v>20</v>
      </c>
      <c r="C19" s="25">
        <v>134726</v>
      </c>
      <c r="D19" s="47" t="s">
        <v>10</v>
      </c>
      <c r="E19" s="26">
        <v>134726</v>
      </c>
      <c r="F19" s="25">
        <v>0</v>
      </c>
      <c r="G19" s="27">
        <v>120753</v>
      </c>
      <c r="H19" s="27">
        <f t="shared" si="1"/>
        <v>13973</v>
      </c>
      <c r="I19" s="50">
        <f>H19/C19</f>
        <v>0.10371420512744385</v>
      </c>
      <c r="J19" s="8"/>
    </row>
    <row r="20" spans="1:10" ht="15.75" thickBot="1">
      <c r="A20" s="7"/>
      <c r="B20" s="28" t="s">
        <v>21</v>
      </c>
      <c r="C20" s="29">
        <f>SUM(C8:C10)</f>
        <v>294898</v>
      </c>
      <c r="D20" s="29"/>
      <c r="E20" s="29">
        <f t="shared" ref="E20:G20" si="2">SUM(E8:E10)</f>
        <v>294898</v>
      </c>
      <c r="F20" s="29">
        <f t="shared" si="2"/>
        <v>2056</v>
      </c>
      <c r="G20" s="29">
        <f t="shared" si="2"/>
        <v>218554</v>
      </c>
      <c r="H20" s="29">
        <f>SUM(H8:H10)</f>
        <v>74288</v>
      </c>
      <c r="I20" s="49">
        <f t="shared" ref="I20:I26" si="3">H20/E20</f>
        <v>0.25191083018535221</v>
      </c>
      <c r="J20" s="8"/>
    </row>
    <row r="21" spans="1:10" ht="15.75" thickBot="1">
      <c r="A21" s="7"/>
      <c r="B21" s="17" t="s">
        <v>22</v>
      </c>
      <c r="C21" s="23">
        <f>SUM(C11:C13)</f>
        <v>162443</v>
      </c>
      <c r="D21" s="19"/>
      <c r="E21" s="23">
        <f t="shared" ref="E21:H21" si="4">SUM(E11:E13)</f>
        <v>162443</v>
      </c>
      <c r="F21" s="23">
        <f t="shared" si="4"/>
        <v>1622</v>
      </c>
      <c r="G21" s="23">
        <f t="shared" si="4"/>
        <v>130841</v>
      </c>
      <c r="H21" s="23">
        <f t="shared" si="4"/>
        <v>29980</v>
      </c>
      <c r="I21" s="49">
        <f t="shared" si="3"/>
        <v>0.18455704462488381</v>
      </c>
      <c r="J21" s="8"/>
    </row>
    <row r="22" spans="1:10" ht="15.75" thickBot="1">
      <c r="A22" s="7"/>
      <c r="B22" s="17" t="s">
        <v>23</v>
      </c>
      <c r="C22" s="23">
        <f>SUM(C14:C16)</f>
        <v>141908</v>
      </c>
      <c r="D22" s="23"/>
      <c r="E22" s="23">
        <f t="shared" ref="E22:G22" si="5">SUM(E14:E16)</f>
        <v>141908</v>
      </c>
      <c r="F22" s="23">
        <f t="shared" si="5"/>
        <v>1784</v>
      </c>
      <c r="G22" s="23">
        <f t="shared" si="5"/>
        <v>104849</v>
      </c>
      <c r="H22" s="23">
        <f>SUM(H14:H16)</f>
        <v>35275</v>
      </c>
      <c r="I22" s="49">
        <f t="shared" si="3"/>
        <v>0.24857654254869352</v>
      </c>
      <c r="J22" s="8"/>
    </row>
    <row r="23" spans="1:10" ht="15.75" thickBot="1">
      <c r="A23" s="7"/>
      <c r="B23" s="30" t="s">
        <v>24</v>
      </c>
      <c r="C23" s="31">
        <f>SUM(C17:C19)</f>
        <v>320702</v>
      </c>
      <c r="D23" s="32"/>
      <c r="E23" s="31">
        <f t="shared" ref="E23:H23" si="6">SUM(E17:E19)</f>
        <v>320702</v>
      </c>
      <c r="F23" s="31">
        <f t="shared" si="6"/>
        <v>0</v>
      </c>
      <c r="G23" s="31">
        <f t="shared" si="6"/>
        <v>268225</v>
      </c>
      <c r="H23" s="31">
        <f t="shared" si="6"/>
        <v>52477</v>
      </c>
      <c r="I23" s="49">
        <f t="shared" si="3"/>
        <v>0.16363165805015248</v>
      </c>
      <c r="J23" s="8"/>
    </row>
    <row r="24" spans="1:10" ht="15.75" thickBot="1">
      <c r="A24" s="7"/>
      <c r="B24" s="16" t="s">
        <v>25</v>
      </c>
      <c r="C24" s="33">
        <f>SUM(C20:C21)</f>
        <v>457341</v>
      </c>
      <c r="D24" s="33">
        <f t="shared" ref="D24:H24" si="7">SUM(D20:D21)</f>
        <v>0</v>
      </c>
      <c r="E24" s="33">
        <f t="shared" si="7"/>
        <v>457341</v>
      </c>
      <c r="F24" s="33">
        <f t="shared" si="7"/>
        <v>3678</v>
      </c>
      <c r="G24" s="33">
        <f t="shared" si="7"/>
        <v>349395</v>
      </c>
      <c r="H24" s="33">
        <f t="shared" si="7"/>
        <v>104268</v>
      </c>
      <c r="I24" s="49">
        <f t="shared" si="3"/>
        <v>0.22798743169757357</v>
      </c>
      <c r="J24" s="8"/>
    </row>
    <row r="25" spans="1:10" ht="15.75" thickBot="1">
      <c r="A25" s="7"/>
      <c r="B25" s="24" t="s">
        <v>26</v>
      </c>
      <c r="C25" s="25">
        <f>SUM(C22:C23)</f>
        <v>462610</v>
      </c>
      <c r="D25" s="25">
        <f t="shared" ref="D25:H25" si="8">SUM(D22:D23)</f>
        <v>0</v>
      </c>
      <c r="E25" s="25">
        <f t="shared" si="8"/>
        <v>462610</v>
      </c>
      <c r="F25" s="25">
        <f t="shared" si="8"/>
        <v>1784</v>
      </c>
      <c r="G25" s="25">
        <f t="shared" si="8"/>
        <v>373074</v>
      </c>
      <c r="H25" s="25">
        <f t="shared" si="8"/>
        <v>87752</v>
      </c>
      <c r="I25" s="49">
        <f t="shared" si="3"/>
        <v>0.18968893884697693</v>
      </c>
      <c r="J25" s="8"/>
    </row>
    <row r="26" spans="1:10" ht="15.75" thickBot="1">
      <c r="A26" s="7"/>
      <c r="B26" s="34" t="s">
        <v>27</v>
      </c>
      <c r="C26" s="35">
        <f>SUM(C24:C25)</f>
        <v>919951</v>
      </c>
      <c r="D26" s="35">
        <f t="shared" ref="D26:H26" si="9">SUM(D24:D25)</f>
        <v>0</v>
      </c>
      <c r="E26" s="35">
        <f t="shared" si="9"/>
        <v>919951</v>
      </c>
      <c r="F26" s="35">
        <f t="shared" si="9"/>
        <v>5462</v>
      </c>
      <c r="G26" s="35">
        <f t="shared" si="9"/>
        <v>722469</v>
      </c>
      <c r="H26" s="35">
        <f t="shared" si="9"/>
        <v>192020</v>
      </c>
      <c r="I26" s="49">
        <f t="shared" si="3"/>
        <v>0.20872850836620646</v>
      </c>
      <c r="J26" s="8"/>
    </row>
    <row r="27" spans="1:10" ht="78.75" customHeight="1">
      <c r="A27" s="36"/>
      <c r="B27" s="4"/>
      <c r="C27" s="4"/>
      <c r="D27" s="4"/>
      <c r="E27" s="4"/>
      <c r="F27" s="4"/>
      <c r="G27" s="4"/>
      <c r="H27" s="4"/>
      <c r="I27" s="4"/>
      <c r="J27" s="8"/>
    </row>
    <row r="28" spans="1:10">
      <c r="A28" s="37"/>
      <c r="B28" s="38" t="s">
        <v>0</v>
      </c>
      <c r="C28" s="39"/>
      <c r="D28" s="39"/>
      <c r="E28" s="39"/>
      <c r="F28" s="77" t="s">
        <v>1</v>
      </c>
      <c r="G28" s="77"/>
      <c r="H28" s="39"/>
      <c r="I28" s="39"/>
      <c r="J28" s="40"/>
    </row>
    <row r="29" spans="1:10">
      <c r="A29" s="41"/>
      <c r="B29" s="39"/>
      <c r="C29" s="39"/>
      <c r="D29" s="39"/>
      <c r="E29" s="39"/>
      <c r="F29" s="39"/>
      <c r="G29" s="39"/>
      <c r="H29" s="39"/>
      <c r="I29" s="39"/>
      <c r="J29" s="42"/>
    </row>
    <row r="30" spans="1:10" ht="32.25" customHeight="1">
      <c r="A30" s="41"/>
      <c r="B30" s="78"/>
      <c r="C30" s="78"/>
      <c r="D30" s="78"/>
      <c r="E30" s="78"/>
      <c r="F30" s="79" t="s">
        <v>36</v>
      </c>
      <c r="G30" s="79"/>
      <c r="H30" s="79"/>
      <c r="I30" s="39"/>
      <c r="J30" s="42"/>
    </row>
    <row r="31" spans="1:10" ht="36.75" customHeight="1">
      <c r="A31" s="37"/>
      <c r="B31" s="39" t="s">
        <v>33</v>
      </c>
      <c r="C31" s="39"/>
      <c r="D31" s="39"/>
      <c r="E31" s="39"/>
      <c r="F31" s="39" t="s">
        <v>37</v>
      </c>
      <c r="G31" s="39"/>
      <c r="H31" s="79" t="s">
        <v>38</v>
      </c>
      <c r="I31" s="79"/>
      <c r="J31" s="40"/>
    </row>
    <row r="32" spans="1:10" ht="26.25" customHeight="1">
      <c r="A32" s="37"/>
      <c r="B32" s="39" t="s">
        <v>34</v>
      </c>
      <c r="C32" s="39"/>
      <c r="D32" s="39"/>
      <c r="E32" s="39"/>
      <c r="F32" s="39" t="s">
        <v>39</v>
      </c>
      <c r="G32" s="43"/>
      <c r="H32" s="43"/>
      <c r="I32" s="39"/>
      <c r="J32" s="40"/>
    </row>
    <row r="33" spans="1:10" ht="43.5" customHeight="1">
      <c r="A33" s="44"/>
      <c r="B33" s="45" t="s">
        <v>28</v>
      </c>
      <c r="C33" s="45"/>
      <c r="D33" s="45"/>
      <c r="E33" s="45"/>
      <c r="F33" s="45" t="s">
        <v>28</v>
      </c>
      <c r="G33" s="45"/>
      <c r="H33" s="45"/>
      <c r="I33" s="45"/>
      <c r="J33" s="46"/>
    </row>
    <row r="43" spans="1:10" ht="15.75">
      <c r="A43" s="80" t="s">
        <v>3</v>
      </c>
      <c r="B43" s="81"/>
      <c r="C43" s="81"/>
      <c r="D43" s="81"/>
      <c r="E43" s="81"/>
      <c r="F43" s="81"/>
      <c r="G43" s="81"/>
      <c r="H43" s="81"/>
      <c r="I43" s="81"/>
      <c r="J43" s="82"/>
    </row>
    <row r="44" spans="1:10" ht="24.75" customHeight="1" thickBot="1">
      <c r="A44" s="5"/>
      <c r="B44" s="83" t="s">
        <v>35</v>
      </c>
      <c r="C44" s="83"/>
      <c r="D44" s="83"/>
      <c r="E44" s="83"/>
      <c r="F44" s="83"/>
      <c r="G44" s="83"/>
      <c r="H44" s="83"/>
      <c r="I44" s="83"/>
      <c r="J44" s="6"/>
    </row>
    <row r="45" spans="1:10" ht="15" customHeight="1">
      <c r="A45" s="7"/>
      <c r="B45" s="84" t="s">
        <v>40</v>
      </c>
      <c r="C45" s="87" t="s">
        <v>4</v>
      </c>
      <c r="D45" s="89" t="s">
        <v>30</v>
      </c>
      <c r="E45" s="91" t="s">
        <v>31</v>
      </c>
      <c r="F45" s="87" t="s">
        <v>5</v>
      </c>
      <c r="G45" s="93" t="s">
        <v>6</v>
      </c>
      <c r="H45" s="95" t="s">
        <v>7</v>
      </c>
      <c r="I45" s="96"/>
      <c r="J45" s="8"/>
    </row>
    <row r="46" spans="1:10">
      <c r="A46" s="7"/>
      <c r="B46" s="85"/>
      <c r="C46" s="88"/>
      <c r="D46" s="90"/>
      <c r="E46" s="92"/>
      <c r="F46" s="88"/>
      <c r="G46" s="94"/>
      <c r="H46" s="97"/>
      <c r="I46" s="98"/>
      <c r="J46" s="8"/>
    </row>
    <row r="47" spans="1:10">
      <c r="A47" s="7"/>
      <c r="B47" s="85"/>
      <c r="C47" s="88"/>
      <c r="D47" s="90"/>
      <c r="E47" s="92"/>
      <c r="F47" s="88"/>
      <c r="G47" s="94"/>
      <c r="H47" s="94" t="s">
        <v>8</v>
      </c>
      <c r="I47" s="98" t="s">
        <v>2</v>
      </c>
      <c r="J47" s="8"/>
    </row>
    <row r="48" spans="1:10" ht="21.75" customHeight="1">
      <c r="A48" s="7"/>
      <c r="B48" s="85"/>
      <c r="C48" s="88"/>
      <c r="D48" s="90"/>
      <c r="E48" s="92"/>
      <c r="F48" s="88"/>
      <c r="G48" s="94"/>
      <c r="H48" s="94"/>
      <c r="I48" s="98"/>
      <c r="J48" s="8"/>
    </row>
    <row r="49" spans="1:10" ht="15.75" thickBot="1">
      <c r="A49" s="9"/>
      <c r="B49" s="86"/>
      <c r="C49" s="13">
        <v>1</v>
      </c>
      <c r="D49" s="11">
        <v>2</v>
      </c>
      <c r="E49" s="12">
        <v>3</v>
      </c>
      <c r="F49" s="13">
        <v>4</v>
      </c>
      <c r="G49" s="10">
        <v>5</v>
      </c>
      <c r="H49" s="10">
        <v>6</v>
      </c>
      <c r="I49" s="14">
        <v>7</v>
      </c>
      <c r="J49" s="15"/>
    </row>
    <row r="50" spans="1:10">
      <c r="A50" s="7"/>
      <c r="B50" s="16" t="s">
        <v>9</v>
      </c>
      <c r="C50" s="57">
        <v>163419</v>
      </c>
      <c r="D50" s="58" t="s">
        <v>10</v>
      </c>
      <c r="E50" s="64">
        <v>163419</v>
      </c>
      <c r="F50" s="56">
        <v>0</v>
      </c>
      <c r="G50" s="1">
        <v>118301</v>
      </c>
      <c r="H50" s="48">
        <f t="shared" ref="H50:H55" si="10">SUM(E50-F50-G50)</f>
        <v>45118</v>
      </c>
      <c r="I50" s="50">
        <f t="shared" ref="I50:I51" si="11">H50/C50</f>
        <v>0.27608784780227513</v>
      </c>
      <c r="J50" s="8"/>
    </row>
    <row r="51" spans="1:10">
      <c r="A51" s="7"/>
      <c r="B51" s="17" t="s">
        <v>11</v>
      </c>
      <c r="C51" s="59">
        <v>147957</v>
      </c>
      <c r="D51" s="60" t="s">
        <v>10</v>
      </c>
      <c r="E51" s="20">
        <f>SUM(C51)</f>
        <v>147957</v>
      </c>
      <c r="F51" s="56">
        <v>0</v>
      </c>
      <c r="G51" s="3">
        <v>122749</v>
      </c>
      <c r="H51" s="48">
        <f t="shared" si="10"/>
        <v>25208</v>
      </c>
      <c r="I51" s="50">
        <f t="shared" si="11"/>
        <v>0.17037382482748367</v>
      </c>
      <c r="J51" s="8"/>
    </row>
    <row r="52" spans="1:10">
      <c r="A52" s="7"/>
      <c r="B52" s="17" t="s">
        <v>12</v>
      </c>
      <c r="C52" s="59">
        <v>130368</v>
      </c>
      <c r="D52" s="60" t="s">
        <v>10</v>
      </c>
      <c r="E52" s="20">
        <f t="shared" ref="E52:E61" si="12">SUM(C52)</f>
        <v>130368</v>
      </c>
      <c r="F52" s="56">
        <v>0</v>
      </c>
      <c r="G52" s="3">
        <v>97668</v>
      </c>
      <c r="H52" s="48">
        <f t="shared" si="10"/>
        <v>32700</v>
      </c>
      <c r="I52" s="50">
        <f>H52/C52</f>
        <v>0.25082842415316642</v>
      </c>
      <c r="J52" s="8"/>
    </row>
    <row r="53" spans="1:10">
      <c r="A53" s="7"/>
      <c r="B53" s="17" t="s">
        <v>13</v>
      </c>
      <c r="C53" s="59">
        <v>93348</v>
      </c>
      <c r="D53" s="60" t="s">
        <v>10</v>
      </c>
      <c r="E53" s="20">
        <f t="shared" si="12"/>
        <v>93348</v>
      </c>
      <c r="F53" s="56">
        <v>0</v>
      </c>
      <c r="G53" s="3">
        <v>87627</v>
      </c>
      <c r="H53" s="48">
        <f t="shared" si="10"/>
        <v>5721</v>
      </c>
      <c r="I53" s="50">
        <f>H53/C53</f>
        <v>6.1286797788918886E-2</v>
      </c>
      <c r="J53" s="8"/>
    </row>
    <row r="54" spans="1:10">
      <c r="A54" s="7"/>
      <c r="B54" s="17" t="s">
        <v>14</v>
      </c>
      <c r="C54" s="59">
        <v>79269</v>
      </c>
      <c r="D54" s="60" t="s">
        <v>10</v>
      </c>
      <c r="E54" s="20">
        <f t="shared" si="12"/>
        <v>79269</v>
      </c>
      <c r="F54" s="56">
        <v>0</v>
      </c>
      <c r="G54" s="3">
        <v>64840</v>
      </c>
      <c r="H54" s="21">
        <f t="shared" si="10"/>
        <v>14429</v>
      </c>
      <c r="I54" s="50">
        <f t="shared" ref="I54:I56" si="13">H54/C54</f>
        <v>0.18202576038552271</v>
      </c>
      <c r="J54" s="8"/>
    </row>
    <row r="55" spans="1:10">
      <c r="A55" s="7"/>
      <c r="B55" s="17" t="s">
        <v>15</v>
      </c>
      <c r="C55" s="59">
        <v>51961</v>
      </c>
      <c r="D55" s="60" t="s">
        <v>10</v>
      </c>
      <c r="E55" s="20">
        <f t="shared" si="12"/>
        <v>51961</v>
      </c>
      <c r="F55" s="56">
        <v>2</v>
      </c>
      <c r="G55" s="3">
        <v>40479</v>
      </c>
      <c r="H55" s="48">
        <f t="shared" si="10"/>
        <v>11480</v>
      </c>
      <c r="I55" s="50">
        <f t="shared" si="13"/>
        <v>0.22093493196820693</v>
      </c>
      <c r="J55" s="8"/>
    </row>
    <row r="56" spans="1:10">
      <c r="A56" s="7"/>
      <c r="B56" s="17" t="s">
        <v>16</v>
      </c>
      <c r="C56" s="59">
        <v>48038</v>
      </c>
      <c r="D56" s="60" t="s">
        <v>10</v>
      </c>
      <c r="E56" s="20">
        <f t="shared" si="12"/>
        <v>48038</v>
      </c>
      <c r="F56" s="56">
        <v>0</v>
      </c>
      <c r="G56" s="3">
        <v>39540</v>
      </c>
      <c r="H56" s="21">
        <f t="shared" ref="H56:H61" si="14">SUM(C56-F56-G56)</f>
        <v>8498</v>
      </c>
      <c r="I56" s="50">
        <f t="shared" si="13"/>
        <v>0.17690161955118863</v>
      </c>
      <c r="J56" s="8"/>
    </row>
    <row r="57" spans="1:10">
      <c r="A57" s="7"/>
      <c r="B57" s="17" t="s">
        <v>17</v>
      </c>
      <c r="C57" s="61">
        <v>57292</v>
      </c>
      <c r="D57" s="60" t="s">
        <v>10</v>
      </c>
      <c r="E57" s="20">
        <f t="shared" si="12"/>
        <v>57292</v>
      </c>
      <c r="F57" s="56">
        <v>0</v>
      </c>
      <c r="G57" s="3">
        <v>37505</v>
      </c>
      <c r="H57" s="21">
        <f t="shared" si="14"/>
        <v>19787</v>
      </c>
      <c r="I57" s="50">
        <f>H57/C57</f>
        <v>0.34537108147734413</v>
      </c>
      <c r="J57" s="8"/>
    </row>
    <row r="58" spans="1:10">
      <c r="A58" s="7"/>
      <c r="B58" s="17" t="s">
        <v>18</v>
      </c>
      <c r="C58" s="61">
        <v>64136</v>
      </c>
      <c r="D58" s="60" t="s">
        <v>10</v>
      </c>
      <c r="E58" s="20">
        <f t="shared" si="12"/>
        <v>64136</v>
      </c>
      <c r="F58" s="56">
        <v>0</v>
      </c>
      <c r="G58" s="3">
        <v>49782</v>
      </c>
      <c r="H58" s="21">
        <f t="shared" si="14"/>
        <v>14354</v>
      </c>
      <c r="I58" s="50">
        <f>H58/C58</f>
        <v>0.22380566296619683</v>
      </c>
      <c r="J58" s="8"/>
    </row>
    <row r="59" spans="1:10">
      <c r="A59" s="7"/>
      <c r="B59" s="17" t="s">
        <v>32</v>
      </c>
      <c r="C59" s="61">
        <v>95586</v>
      </c>
      <c r="D59" s="60" t="s">
        <v>10</v>
      </c>
      <c r="E59" s="20">
        <f t="shared" si="12"/>
        <v>95586</v>
      </c>
      <c r="F59" s="56">
        <v>0</v>
      </c>
      <c r="G59" s="3">
        <v>62705</v>
      </c>
      <c r="H59" s="3">
        <f t="shared" si="14"/>
        <v>32881</v>
      </c>
      <c r="I59" s="50">
        <f>H59/C59</f>
        <v>0.3439938903186659</v>
      </c>
      <c r="J59" s="8"/>
    </row>
    <row r="60" spans="1:10">
      <c r="A60" s="7"/>
      <c r="B60" s="17" t="s">
        <v>19</v>
      </c>
      <c r="C60" s="61">
        <v>121755</v>
      </c>
      <c r="D60" s="60" t="s">
        <v>10</v>
      </c>
      <c r="E60" s="20">
        <f t="shared" si="12"/>
        <v>121755</v>
      </c>
      <c r="F60" s="56">
        <v>0</v>
      </c>
      <c r="G60" s="3">
        <v>91464</v>
      </c>
      <c r="H60" s="3">
        <f t="shared" si="14"/>
        <v>30291</v>
      </c>
      <c r="I60" s="50">
        <f>H60/C60</f>
        <v>0.24878649747443637</v>
      </c>
      <c r="J60" s="8"/>
    </row>
    <row r="61" spans="1:10" ht="15.75" thickBot="1">
      <c r="A61" s="7"/>
      <c r="B61" s="24" t="s">
        <v>20</v>
      </c>
      <c r="C61" s="62">
        <v>133684</v>
      </c>
      <c r="D61" s="63" t="s">
        <v>10</v>
      </c>
      <c r="E61" s="65">
        <f t="shared" si="12"/>
        <v>133684</v>
      </c>
      <c r="F61" s="56">
        <v>0</v>
      </c>
      <c r="G61" s="27">
        <v>91994</v>
      </c>
      <c r="H61" s="27">
        <f t="shared" si="14"/>
        <v>41690</v>
      </c>
      <c r="I61" s="50">
        <f>H61/C61</f>
        <v>0.31185482181861701</v>
      </c>
      <c r="J61" s="8"/>
    </row>
    <row r="62" spans="1:10" ht="15.75" thickBot="1">
      <c r="A62" s="7"/>
      <c r="B62" s="28" t="s">
        <v>21</v>
      </c>
      <c r="C62" s="29">
        <f>SUM(C50:C52)</f>
        <v>441744</v>
      </c>
      <c r="D62" s="54"/>
      <c r="E62" s="29">
        <f t="shared" ref="E62:G62" si="15">SUM(E50:E52)</f>
        <v>441744</v>
      </c>
      <c r="F62" s="29">
        <f t="shared" si="15"/>
        <v>0</v>
      </c>
      <c r="G62" s="29">
        <f t="shared" si="15"/>
        <v>338718</v>
      </c>
      <c r="H62" s="29">
        <f>SUM(H50:H52)</f>
        <v>103026</v>
      </c>
      <c r="I62" s="49">
        <f t="shared" ref="I62:I68" si="16">H62/E62</f>
        <v>0.23322557861566881</v>
      </c>
      <c r="J62" s="8"/>
    </row>
    <row r="63" spans="1:10" ht="15.75" thickBot="1">
      <c r="A63" s="7"/>
      <c r="B63" s="17" t="s">
        <v>22</v>
      </c>
      <c r="C63" s="23">
        <f>SUM(C53:C55)</f>
        <v>224578</v>
      </c>
      <c r="D63" s="52"/>
      <c r="E63" s="23">
        <f t="shared" ref="E63:H63" si="17">SUM(E53:E55)</f>
        <v>224578</v>
      </c>
      <c r="F63" s="23">
        <f t="shared" si="17"/>
        <v>2</v>
      </c>
      <c r="G63" s="23">
        <f t="shared" si="17"/>
        <v>192946</v>
      </c>
      <c r="H63" s="23">
        <f t="shared" si="17"/>
        <v>31630</v>
      </c>
      <c r="I63" s="49">
        <f t="shared" si="16"/>
        <v>0.14084193465076722</v>
      </c>
      <c r="J63" s="8"/>
    </row>
    <row r="64" spans="1:10" ht="15.75" thickBot="1">
      <c r="A64" s="7"/>
      <c r="B64" s="17" t="s">
        <v>23</v>
      </c>
      <c r="C64" s="23">
        <f>SUM(C56:C58)</f>
        <v>169466</v>
      </c>
      <c r="D64" s="3"/>
      <c r="E64" s="23">
        <f t="shared" ref="E64:G64" si="18">SUM(E56:E58)</f>
        <v>169466</v>
      </c>
      <c r="F64" s="23">
        <f t="shared" si="18"/>
        <v>0</v>
      </c>
      <c r="G64" s="23">
        <f t="shared" si="18"/>
        <v>126827</v>
      </c>
      <c r="H64" s="23">
        <f>SUM(H56:H58)</f>
        <v>42639</v>
      </c>
      <c r="I64" s="49">
        <f t="shared" si="16"/>
        <v>0.25160799216361984</v>
      </c>
      <c r="J64" s="8"/>
    </row>
    <row r="65" spans="1:10" ht="15.75" thickBot="1">
      <c r="A65" s="7"/>
      <c r="B65" s="30" t="s">
        <v>24</v>
      </c>
      <c r="C65" s="31">
        <f>SUM(C59:C61)</f>
        <v>351025</v>
      </c>
      <c r="D65" s="55"/>
      <c r="E65" s="31">
        <f t="shared" ref="E65:H65" si="19">SUM(E59:E61)</f>
        <v>351025</v>
      </c>
      <c r="F65" s="31">
        <f t="shared" si="19"/>
        <v>0</v>
      </c>
      <c r="G65" s="31">
        <f t="shared" si="19"/>
        <v>246163</v>
      </c>
      <c r="H65" s="31">
        <f t="shared" si="19"/>
        <v>104862</v>
      </c>
      <c r="I65" s="49">
        <f t="shared" si="16"/>
        <v>0.29873085962538282</v>
      </c>
      <c r="J65" s="8"/>
    </row>
    <row r="66" spans="1:10" ht="15.75" thickBot="1">
      <c r="A66" s="7"/>
      <c r="B66" s="16" t="s">
        <v>25</v>
      </c>
      <c r="C66" s="33">
        <f>SUM(C62:C63)</f>
        <v>666322</v>
      </c>
      <c r="D66" s="33">
        <f t="shared" ref="D66:H66" si="20">SUM(D62:D63)</f>
        <v>0</v>
      </c>
      <c r="E66" s="33">
        <f t="shared" si="20"/>
        <v>666322</v>
      </c>
      <c r="F66" s="33">
        <f t="shared" si="20"/>
        <v>2</v>
      </c>
      <c r="G66" s="33">
        <f t="shared" si="20"/>
        <v>531664</v>
      </c>
      <c r="H66" s="33">
        <f t="shared" si="20"/>
        <v>134656</v>
      </c>
      <c r="I66" s="49">
        <f t="shared" si="16"/>
        <v>0.20208847974402766</v>
      </c>
      <c r="J66" s="8"/>
    </row>
    <row r="67" spans="1:10" ht="15.75" thickBot="1">
      <c r="A67" s="7"/>
      <c r="B67" s="24" t="s">
        <v>26</v>
      </c>
      <c r="C67" s="25">
        <f>SUM(C64:C65)</f>
        <v>520491</v>
      </c>
      <c r="D67" s="25">
        <f t="shared" ref="D67:H67" si="21">SUM(D64:D65)</f>
        <v>0</v>
      </c>
      <c r="E67" s="25">
        <f t="shared" si="21"/>
        <v>520491</v>
      </c>
      <c r="F67" s="25">
        <f t="shared" si="21"/>
        <v>0</v>
      </c>
      <c r="G67" s="25">
        <f t="shared" si="21"/>
        <v>372990</v>
      </c>
      <c r="H67" s="25">
        <f t="shared" si="21"/>
        <v>147501</v>
      </c>
      <c r="I67" s="49">
        <f t="shared" si="16"/>
        <v>0.28338818538649085</v>
      </c>
      <c r="J67" s="8"/>
    </row>
    <row r="68" spans="1:10" ht="15.75" thickBot="1">
      <c r="A68" s="7"/>
      <c r="B68" s="66" t="s">
        <v>27</v>
      </c>
      <c r="C68" s="67">
        <f>SUM(C66:C67)</f>
        <v>1186813</v>
      </c>
      <c r="D68" s="67">
        <f t="shared" ref="D68:H68" si="22">SUM(D66:D67)</f>
        <v>0</v>
      </c>
      <c r="E68" s="67">
        <f t="shared" si="22"/>
        <v>1186813</v>
      </c>
      <c r="F68" s="67">
        <f t="shared" si="22"/>
        <v>2</v>
      </c>
      <c r="G68" s="67">
        <f t="shared" si="22"/>
        <v>904654</v>
      </c>
      <c r="H68" s="67">
        <f t="shared" si="22"/>
        <v>282157</v>
      </c>
      <c r="I68" s="68">
        <f t="shared" si="16"/>
        <v>0.23774343557072597</v>
      </c>
      <c r="J68" s="8"/>
    </row>
    <row r="69" spans="1:10" ht="41.25" customHeight="1">
      <c r="A69" s="36"/>
      <c r="B69" s="4"/>
      <c r="C69" s="4"/>
      <c r="D69" s="4"/>
      <c r="E69" s="4"/>
      <c r="F69" s="4"/>
      <c r="G69" s="4"/>
      <c r="H69" s="4"/>
      <c r="I69" s="4"/>
      <c r="J69" s="8"/>
    </row>
    <row r="70" spans="1:10">
      <c r="A70" s="37"/>
      <c r="B70" s="38" t="s">
        <v>0</v>
      </c>
      <c r="C70" s="51"/>
      <c r="D70" s="51"/>
      <c r="E70" s="51"/>
      <c r="F70" s="77" t="s">
        <v>1</v>
      </c>
      <c r="G70" s="77"/>
      <c r="H70" s="51"/>
      <c r="I70" s="51"/>
      <c r="J70" s="40"/>
    </row>
    <row r="71" spans="1:10">
      <c r="A71" s="41"/>
      <c r="B71" s="51"/>
      <c r="C71" s="51"/>
      <c r="D71" s="51"/>
      <c r="E71" s="51"/>
      <c r="F71" s="51"/>
      <c r="G71" s="51"/>
      <c r="H71" s="51"/>
      <c r="I71" s="51"/>
      <c r="J71" s="42"/>
    </row>
    <row r="72" spans="1:10" ht="26.25" customHeight="1">
      <c r="A72" s="41"/>
      <c r="B72" s="78"/>
      <c r="C72" s="78"/>
      <c r="D72" s="78"/>
      <c r="E72" s="78"/>
      <c r="F72" s="79" t="s">
        <v>36</v>
      </c>
      <c r="G72" s="79"/>
      <c r="H72" s="79"/>
      <c r="I72" s="51"/>
      <c r="J72" s="42"/>
    </row>
    <row r="73" spans="1:10" ht="39" customHeight="1">
      <c r="A73" s="37"/>
      <c r="B73" s="51" t="s">
        <v>33</v>
      </c>
      <c r="C73" s="51"/>
      <c r="D73" s="51"/>
      <c r="E73" s="51"/>
      <c r="F73" s="51" t="s">
        <v>37</v>
      </c>
      <c r="G73" s="51"/>
      <c r="H73" s="79" t="s">
        <v>38</v>
      </c>
      <c r="I73" s="79"/>
      <c r="J73" s="40"/>
    </row>
    <row r="74" spans="1:10" ht="39" customHeight="1">
      <c r="A74" s="37"/>
      <c r="B74" s="51" t="s">
        <v>34</v>
      </c>
      <c r="C74" s="51"/>
      <c r="D74" s="51"/>
      <c r="E74" s="51"/>
      <c r="F74" s="53" t="s">
        <v>41</v>
      </c>
      <c r="G74" s="43"/>
      <c r="H74" s="43"/>
      <c r="I74" s="51"/>
      <c r="J74" s="40"/>
    </row>
    <row r="75" spans="1:10">
      <c r="A75" s="44"/>
      <c r="B75" s="45" t="s">
        <v>28</v>
      </c>
      <c r="C75" s="45"/>
      <c r="D75" s="45"/>
      <c r="E75" s="45"/>
      <c r="F75" s="45" t="s">
        <v>28</v>
      </c>
      <c r="G75" s="45"/>
      <c r="H75" s="45"/>
      <c r="I75" s="45"/>
      <c r="J75" s="46"/>
    </row>
    <row r="88" spans="1:10" ht="21.75" customHeight="1"/>
    <row r="91" spans="1:10" ht="15.75">
      <c r="A91" s="80" t="s">
        <v>3</v>
      </c>
      <c r="B91" s="81"/>
      <c r="C91" s="81"/>
      <c r="D91" s="81"/>
      <c r="E91" s="81"/>
      <c r="F91" s="81"/>
      <c r="G91" s="81"/>
      <c r="H91" s="81"/>
      <c r="I91" s="81"/>
      <c r="J91" s="82"/>
    </row>
    <row r="92" spans="1:10" ht="16.5" thickBot="1">
      <c r="A92" s="5"/>
      <c r="B92" s="83" t="s">
        <v>35</v>
      </c>
      <c r="C92" s="83"/>
      <c r="D92" s="83"/>
      <c r="E92" s="83"/>
      <c r="F92" s="83"/>
      <c r="G92" s="83"/>
      <c r="H92" s="83"/>
      <c r="I92" s="83"/>
      <c r="J92" s="6"/>
    </row>
    <row r="93" spans="1:10">
      <c r="A93" s="7"/>
      <c r="B93" s="84" t="s">
        <v>42</v>
      </c>
      <c r="C93" s="87" t="s">
        <v>4</v>
      </c>
      <c r="D93" s="89" t="s">
        <v>30</v>
      </c>
      <c r="E93" s="91" t="s">
        <v>31</v>
      </c>
      <c r="F93" s="87" t="s">
        <v>5</v>
      </c>
      <c r="G93" s="93" t="s">
        <v>6</v>
      </c>
      <c r="H93" s="95" t="s">
        <v>7</v>
      </c>
      <c r="I93" s="96"/>
      <c r="J93" s="8"/>
    </row>
    <row r="94" spans="1:10">
      <c r="A94" s="7"/>
      <c r="B94" s="85"/>
      <c r="C94" s="88"/>
      <c r="D94" s="90"/>
      <c r="E94" s="92"/>
      <c r="F94" s="88"/>
      <c r="G94" s="94"/>
      <c r="H94" s="97"/>
      <c r="I94" s="98"/>
      <c r="J94" s="8"/>
    </row>
    <row r="95" spans="1:10">
      <c r="A95" s="7"/>
      <c r="B95" s="85"/>
      <c r="C95" s="88"/>
      <c r="D95" s="90"/>
      <c r="E95" s="92"/>
      <c r="F95" s="88"/>
      <c r="G95" s="94"/>
      <c r="H95" s="94" t="s">
        <v>8</v>
      </c>
      <c r="I95" s="98" t="s">
        <v>2</v>
      </c>
      <c r="J95" s="8"/>
    </row>
    <row r="96" spans="1:10">
      <c r="A96" s="7"/>
      <c r="B96" s="85"/>
      <c r="C96" s="88"/>
      <c r="D96" s="90"/>
      <c r="E96" s="92"/>
      <c r="F96" s="88"/>
      <c r="G96" s="94"/>
      <c r="H96" s="94"/>
      <c r="I96" s="98"/>
      <c r="J96" s="8"/>
    </row>
    <row r="97" spans="1:10" ht="15.75" thickBot="1">
      <c r="A97" s="9"/>
      <c r="B97" s="86"/>
      <c r="C97" s="13">
        <v>1</v>
      </c>
      <c r="D97" s="11">
        <v>2</v>
      </c>
      <c r="E97" s="12">
        <v>3</v>
      </c>
      <c r="F97" s="13">
        <v>4</v>
      </c>
      <c r="G97" s="10">
        <v>5</v>
      </c>
      <c r="H97" s="10">
        <v>6</v>
      </c>
      <c r="I97" s="14">
        <v>7</v>
      </c>
      <c r="J97" s="15"/>
    </row>
    <row r="98" spans="1:10">
      <c r="A98" s="7"/>
      <c r="B98" s="16" t="s">
        <v>9</v>
      </c>
      <c r="C98" s="57">
        <v>158330</v>
      </c>
      <c r="D98" s="58" t="s">
        <v>10</v>
      </c>
      <c r="E98" s="20">
        <f>SUM(C98)</f>
        <v>158330</v>
      </c>
      <c r="F98" s="56">
        <v>0</v>
      </c>
      <c r="G98" s="1">
        <v>124722</v>
      </c>
      <c r="H98" s="48">
        <f t="shared" ref="H98:H103" si="23">SUM(E98-F98-G98)</f>
        <v>33608</v>
      </c>
      <c r="I98" s="50">
        <f t="shared" ref="I98:I99" si="24">H98/C98</f>
        <v>0.21226552137939747</v>
      </c>
      <c r="J98" s="8"/>
    </row>
    <row r="99" spans="1:10">
      <c r="A99" s="7"/>
      <c r="B99" s="17" t="s">
        <v>11</v>
      </c>
      <c r="C99" s="59">
        <v>170474</v>
      </c>
      <c r="D99" s="60" t="s">
        <v>10</v>
      </c>
      <c r="E99" s="20">
        <f>SUM(C99)</f>
        <v>170474</v>
      </c>
      <c r="F99" s="56">
        <v>0</v>
      </c>
      <c r="G99" s="3">
        <v>140137</v>
      </c>
      <c r="H99" s="48">
        <f t="shared" si="23"/>
        <v>30337</v>
      </c>
      <c r="I99" s="50">
        <f t="shared" si="24"/>
        <v>0.17795675586893017</v>
      </c>
      <c r="J99" s="8"/>
    </row>
    <row r="100" spans="1:10">
      <c r="A100" s="7"/>
      <c r="B100" s="17" t="s">
        <v>12</v>
      </c>
      <c r="C100" s="59">
        <v>156183</v>
      </c>
      <c r="D100" s="60" t="s">
        <v>10</v>
      </c>
      <c r="E100" s="20">
        <f t="shared" ref="E100:E109" si="25">SUM(C100)</f>
        <v>156183</v>
      </c>
      <c r="F100" s="56">
        <v>0</v>
      </c>
      <c r="G100" s="3">
        <v>112935</v>
      </c>
      <c r="H100" s="48">
        <f t="shared" si="23"/>
        <v>43248</v>
      </c>
      <c r="I100" s="50">
        <f>H100/C100</f>
        <v>0.27690593726589963</v>
      </c>
      <c r="J100" s="8"/>
    </row>
    <row r="101" spans="1:10">
      <c r="A101" s="7"/>
      <c r="B101" s="17" t="s">
        <v>13</v>
      </c>
      <c r="C101" s="59">
        <v>126585</v>
      </c>
      <c r="D101" s="60" t="s">
        <v>10</v>
      </c>
      <c r="E101" s="20">
        <f t="shared" si="25"/>
        <v>126585</v>
      </c>
      <c r="F101" s="56">
        <v>0</v>
      </c>
      <c r="G101" s="3">
        <v>101283</v>
      </c>
      <c r="H101" s="48">
        <f t="shared" si="23"/>
        <v>25302</v>
      </c>
      <c r="I101" s="50">
        <f>H101/C101</f>
        <v>0.19988150254769521</v>
      </c>
      <c r="J101" s="8"/>
    </row>
    <row r="102" spans="1:10">
      <c r="A102" s="7"/>
      <c r="B102" s="17" t="s">
        <v>14</v>
      </c>
      <c r="C102" s="59">
        <v>93321</v>
      </c>
      <c r="D102" s="60" t="s">
        <v>10</v>
      </c>
      <c r="E102" s="20">
        <f t="shared" si="25"/>
        <v>93321</v>
      </c>
      <c r="F102" s="56">
        <v>0</v>
      </c>
      <c r="G102" s="3">
        <v>79067</v>
      </c>
      <c r="H102" s="21">
        <f t="shared" si="23"/>
        <v>14254</v>
      </c>
      <c r="I102" s="50">
        <f t="shared" ref="I102:I104" si="26">H102/C102</f>
        <v>0.15274161228448044</v>
      </c>
      <c r="J102" s="8"/>
    </row>
    <row r="103" spans="1:10">
      <c r="A103" s="7"/>
      <c r="B103" s="17" t="s">
        <v>15</v>
      </c>
      <c r="C103" s="59">
        <v>58480</v>
      </c>
      <c r="D103" s="60" t="s">
        <v>10</v>
      </c>
      <c r="E103" s="20">
        <f t="shared" si="25"/>
        <v>58480</v>
      </c>
      <c r="F103" s="56">
        <v>0</v>
      </c>
      <c r="G103" s="3">
        <v>45945</v>
      </c>
      <c r="H103" s="21">
        <f t="shared" si="23"/>
        <v>12535</v>
      </c>
      <c r="I103" s="50">
        <f t="shared" si="26"/>
        <v>0.21434678522571821</v>
      </c>
      <c r="J103" s="8"/>
    </row>
    <row r="104" spans="1:10">
      <c r="A104" s="7"/>
      <c r="B104" s="17" t="s">
        <v>16</v>
      </c>
      <c r="C104" s="59">
        <v>55129</v>
      </c>
      <c r="D104" s="60" t="s">
        <v>10</v>
      </c>
      <c r="E104" s="20">
        <f t="shared" si="25"/>
        <v>55129</v>
      </c>
      <c r="F104" s="56">
        <v>0</v>
      </c>
      <c r="G104" s="3">
        <v>38353</v>
      </c>
      <c r="H104" s="21">
        <f t="shared" ref="H104:H109" si="27">SUM(C104-F104-G104)</f>
        <v>16776</v>
      </c>
      <c r="I104" s="50">
        <f t="shared" si="26"/>
        <v>0.30430444956375047</v>
      </c>
      <c r="J104" s="8"/>
    </row>
    <row r="105" spans="1:10">
      <c r="A105" s="7"/>
      <c r="B105" s="17" t="s">
        <v>17</v>
      </c>
      <c r="C105" s="61">
        <v>66635</v>
      </c>
      <c r="D105" s="60" t="s">
        <v>10</v>
      </c>
      <c r="E105" s="20">
        <f t="shared" si="25"/>
        <v>66635</v>
      </c>
      <c r="F105" s="56">
        <v>0</v>
      </c>
      <c r="G105" s="3">
        <v>46923</v>
      </c>
      <c r="H105" s="21">
        <f t="shared" si="27"/>
        <v>19712</v>
      </c>
      <c r="I105" s="50">
        <f>H105/C105</f>
        <v>0.29582051474450366</v>
      </c>
      <c r="J105" s="8"/>
    </row>
    <row r="106" spans="1:10">
      <c r="A106" s="7"/>
      <c r="B106" s="17" t="s">
        <v>18</v>
      </c>
      <c r="C106" s="61">
        <v>79766</v>
      </c>
      <c r="D106" s="60" t="s">
        <v>10</v>
      </c>
      <c r="E106" s="20">
        <f t="shared" si="25"/>
        <v>79766</v>
      </c>
      <c r="F106" s="56">
        <v>0</v>
      </c>
      <c r="G106" s="3">
        <v>48302</v>
      </c>
      <c r="H106" s="21">
        <f t="shared" si="27"/>
        <v>31464</v>
      </c>
      <c r="I106" s="50">
        <f>H106/C106</f>
        <v>0.39445377729859837</v>
      </c>
      <c r="J106" s="8"/>
    </row>
    <row r="107" spans="1:10">
      <c r="A107" s="7"/>
      <c r="B107" s="17" t="s">
        <v>32</v>
      </c>
      <c r="C107" s="61">
        <v>120020</v>
      </c>
      <c r="D107" s="60" t="s">
        <v>10</v>
      </c>
      <c r="E107" s="20">
        <f t="shared" si="25"/>
        <v>120020</v>
      </c>
      <c r="F107" s="56">
        <v>0</v>
      </c>
      <c r="G107" s="3">
        <v>82038</v>
      </c>
      <c r="H107" s="3">
        <f t="shared" si="27"/>
        <v>37982</v>
      </c>
      <c r="I107" s="50">
        <f>H107/C107</f>
        <v>0.31646392267955342</v>
      </c>
      <c r="J107" s="8"/>
    </row>
    <row r="108" spans="1:10">
      <c r="A108" s="7"/>
      <c r="B108" s="17" t="s">
        <v>19</v>
      </c>
      <c r="C108" s="61">
        <v>142250</v>
      </c>
      <c r="D108" s="60" t="s">
        <v>10</v>
      </c>
      <c r="E108" s="20">
        <f t="shared" si="25"/>
        <v>142250</v>
      </c>
      <c r="F108" s="56">
        <v>0</v>
      </c>
      <c r="G108" s="3">
        <v>92673</v>
      </c>
      <c r="H108" s="3">
        <f t="shared" si="27"/>
        <v>49577</v>
      </c>
      <c r="I108" s="50">
        <f>H108/C108</f>
        <v>0.3485202108963093</v>
      </c>
      <c r="J108" s="8"/>
    </row>
    <row r="109" spans="1:10" ht="15.75" thickBot="1">
      <c r="A109" s="7"/>
      <c r="B109" s="24" t="s">
        <v>20</v>
      </c>
      <c r="C109" s="62">
        <v>198092</v>
      </c>
      <c r="D109" s="63" t="s">
        <v>10</v>
      </c>
      <c r="E109" s="65">
        <f t="shared" si="25"/>
        <v>198092</v>
      </c>
      <c r="F109" s="56">
        <v>0</v>
      </c>
      <c r="G109" s="27">
        <v>111678</v>
      </c>
      <c r="H109" s="27">
        <f t="shared" si="27"/>
        <v>86414</v>
      </c>
      <c r="I109" s="50">
        <f>H109/C109</f>
        <v>0.43623164994043173</v>
      </c>
      <c r="J109" s="8"/>
    </row>
    <row r="110" spans="1:10" ht="15.75" thickBot="1">
      <c r="A110" s="7"/>
      <c r="B110" s="28" t="s">
        <v>21</v>
      </c>
      <c r="C110" s="29">
        <f>SUM(C98:C100)</f>
        <v>484987</v>
      </c>
      <c r="D110" s="54"/>
      <c r="E110" s="29">
        <f t="shared" ref="E110:G111" si="28">SUM(E98:E100)</f>
        <v>484987</v>
      </c>
      <c r="F110" s="29">
        <f t="shared" si="28"/>
        <v>0</v>
      </c>
      <c r="G110" s="29">
        <f t="shared" si="28"/>
        <v>377794</v>
      </c>
      <c r="H110" s="29">
        <f>SUM(H98:H100)</f>
        <v>107193</v>
      </c>
      <c r="I110" s="49">
        <f t="shared" ref="I110:I116" si="29">H110/E110</f>
        <v>0.22102241915762691</v>
      </c>
      <c r="J110" s="8"/>
    </row>
    <row r="111" spans="1:10" ht="15.75" thickBot="1">
      <c r="A111" s="7"/>
      <c r="B111" s="17" t="s">
        <v>22</v>
      </c>
      <c r="C111" s="23">
        <f>SUM(C101:C103)</f>
        <v>278386</v>
      </c>
      <c r="D111" s="69"/>
      <c r="E111" s="23">
        <f t="shared" ref="E111:H111" si="30">SUM(E101:E103)</f>
        <v>278386</v>
      </c>
      <c r="F111" s="29">
        <f t="shared" si="28"/>
        <v>0</v>
      </c>
      <c r="G111" s="23">
        <f t="shared" si="30"/>
        <v>226295</v>
      </c>
      <c r="H111" s="23">
        <f t="shared" si="30"/>
        <v>52091</v>
      </c>
      <c r="I111" s="49">
        <f t="shared" si="29"/>
        <v>0.18711788667533569</v>
      </c>
      <c r="J111" s="8"/>
    </row>
    <row r="112" spans="1:10" ht="15.75" thickBot="1">
      <c r="A112" s="7"/>
      <c r="B112" s="17" t="s">
        <v>23</v>
      </c>
      <c r="C112" s="23">
        <f>SUM(C104:C106)</f>
        <v>201530</v>
      </c>
      <c r="D112" s="3"/>
      <c r="E112" s="23">
        <f t="shared" ref="E112:G112" si="31">SUM(E104:E106)</f>
        <v>201530</v>
      </c>
      <c r="F112" s="23">
        <f t="shared" si="31"/>
        <v>0</v>
      </c>
      <c r="G112" s="23">
        <f t="shared" si="31"/>
        <v>133578</v>
      </c>
      <c r="H112" s="23">
        <f>SUM(H104:H106)</f>
        <v>67952</v>
      </c>
      <c r="I112" s="49">
        <f t="shared" si="29"/>
        <v>0.33718056864982882</v>
      </c>
      <c r="J112" s="8"/>
    </row>
    <row r="113" spans="1:10" ht="15.75" thickBot="1">
      <c r="A113" s="7"/>
      <c r="B113" s="30" t="s">
        <v>24</v>
      </c>
      <c r="C113" s="31">
        <f>SUM(C107:C109)</f>
        <v>460362</v>
      </c>
      <c r="D113" s="55"/>
      <c r="E113" s="31">
        <f t="shared" ref="E113:H113" si="32">SUM(E107:E109)</f>
        <v>460362</v>
      </c>
      <c r="F113" s="31">
        <f t="shared" si="32"/>
        <v>0</v>
      </c>
      <c r="G113" s="31">
        <f t="shared" si="32"/>
        <v>286389</v>
      </c>
      <c r="H113" s="31">
        <f t="shared" si="32"/>
        <v>173973</v>
      </c>
      <c r="I113" s="49">
        <f t="shared" si="29"/>
        <v>0.3779047792823908</v>
      </c>
      <c r="J113" s="8"/>
    </row>
    <row r="114" spans="1:10" ht="15.75" thickBot="1">
      <c r="A114" s="7"/>
      <c r="B114" s="16" t="s">
        <v>25</v>
      </c>
      <c r="C114" s="33">
        <f>SUM(C110:C111)</f>
        <v>763373</v>
      </c>
      <c r="D114" s="33">
        <f t="shared" ref="D114:H114" si="33">SUM(D110:D111)</f>
        <v>0</v>
      </c>
      <c r="E114" s="33">
        <f t="shared" si="33"/>
        <v>763373</v>
      </c>
      <c r="F114" s="33">
        <f t="shared" si="33"/>
        <v>0</v>
      </c>
      <c r="G114" s="33">
        <f t="shared" si="33"/>
        <v>604089</v>
      </c>
      <c r="H114" s="33">
        <f t="shared" si="33"/>
        <v>159284</v>
      </c>
      <c r="I114" s="49">
        <f t="shared" si="29"/>
        <v>0.20865815269861523</v>
      </c>
      <c r="J114" s="8"/>
    </row>
    <row r="115" spans="1:10" ht="15.75" thickBot="1">
      <c r="A115" s="7"/>
      <c r="B115" s="24" t="s">
        <v>26</v>
      </c>
      <c r="C115" s="25">
        <f>SUM(C112:C113)</f>
        <v>661892</v>
      </c>
      <c r="D115" s="25">
        <f t="shared" ref="D115:H115" si="34">SUM(D112:D113)</f>
        <v>0</v>
      </c>
      <c r="E115" s="25">
        <f t="shared" si="34"/>
        <v>661892</v>
      </c>
      <c r="F115" s="25">
        <f t="shared" si="34"/>
        <v>0</v>
      </c>
      <c r="G115" s="25">
        <f t="shared" si="34"/>
        <v>419967</v>
      </c>
      <c r="H115" s="25">
        <f t="shared" si="34"/>
        <v>241925</v>
      </c>
      <c r="I115" s="49">
        <f t="shared" si="29"/>
        <v>0.36550524859040445</v>
      </c>
      <c r="J115" s="8"/>
    </row>
    <row r="116" spans="1:10" ht="15.75" thickBot="1">
      <c r="A116" s="7"/>
      <c r="B116" s="66" t="s">
        <v>27</v>
      </c>
      <c r="C116" s="67">
        <f>SUM(C114:C115)</f>
        <v>1425265</v>
      </c>
      <c r="D116" s="67">
        <f t="shared" ref="D116:H116" si="35">SUM(D114:D115)</f>
        <v>0</v>
      </c>
      <c r="E116" s="67">
        <f t="shared" si="35"/>
        <v>1425265</v>
      </c>
      <c r="F116" s="67">
        <f t="shared" si="35"/>
        <v>0</v>
      </c>
      <c r="G116" s="67">
        <f t="shared" si="35"/>
        <v>1024056</v>
      </c>
      <c r="H116" s="67">
        <f t="shared" si="35"/>
        <v>401209</v>
      </c>
      <c r="I116" s="68">
        <f t="shared" si="29"/>
        <v>0.28149782671994333</v>
      </c>
      <c r="J116" s="8"/>
    </row>
    <row r="117" spans="1:10">
      <c r="A117" s="36"/>
      <c r="B117" s="4"/>
      <c r="C117" s="4"/>
      <c r="D117" s="4"/>
      <c r="E117" s="4"/>
      <c r="F117" s="4"/>
      <c r="G117" s="4"/>
      <c r="H117" s="4"/>
      <c r="I117" s="4"/>
      <c r="J117" s="8"/>
    </row>
    <row r="118" spans="1:10">
      <c r="A118" s="37"/>
      <c r="B118" s="38" t="s">
        <v>0</v>
      </c>
      <c r="C118" s="70"/>
      <c r="D118" s="70"/>
      <c r="E118" s="70"/>
      <c r="F118" s="77" t="s">
        <v>1</v>
      </c>
      <c r="G118" s="77"/>
      <c r="H118" s="70"/>
      <c r="I118" s="70"/>
      <c r="J118" s="40"/>
    </row>
    <row r="119" spans="1:10">
      <c r="A119" s="41"/>
      <c r="B119" s="70"/>
      <c r="C119" s="70"/>
      <c r="D119" s="70"/>
      <c r="E119" s="70"/>
      <c r="F119" s="70"/>
      <c r="G119" s="70"/>
      <c r="H119" s="70"/>
      <c r="I119" s="70"/>
      <c r="J119" s="42"/>
    </row>
    <row r="120" spans="1:10">
      <c r="A120" s="41"/>
      <c r="B120" s="78"/>
      <c r="C120" s="78"/>
      <c r="D120" s="78"/>
      <c r="E120" s="78"/>
      <c r="F120" s="79" t="s">
        <v>36</v>
      </c>
      <c r="G120" s="79"/>
      <c r="H120" s="79"/>
      <c r="I120" s="70"/>
      <c r="J120" s="42"/>
    </row>
    <row r="121" spans="1:10">
      <c r="A121" s="37"/>
      <c r="B121" s="70" t="s">
        <v>33</v>
      </c>
      <c r="C121" s="70"/>
      <c r="D121" s="70"/>
      <c r="E121" s="70"/>
      <c r="F121" s="70" t="s">
        <v>37</v>
      </c>
      <c r="G121" s="70"/>
      <c r="H121" s="79" t="s">
        <v>43</v>
      </c>
      <c r="I121" s="79"/>
      <c r="J121" s="40"/>
    </row>
    <row r="122" spans="1:10">
      <c r="A122" s="37"/>
      <c r="B122" s="70" t="s">
        <v>34</v>
      </c>
      <c r="C122" s="70"/>
      <c r="D122" s="70"/>
      <c r="E122" s="70"/>
      <c r="F122" s="70" t="s">
        <v>41</v>
      </c>
      <c r="G122" s="43"/>
      <c r="H122" s="43"/>
      <c r="I122" s="70"/>
      <c r="J122" s="40"/>
    </row>
    <row r="123" spans="1:10" ht="45.75" customHeight="1">
      <c r="A123" s="44"/>
      <c r="B123" s="45" t="s">
        <v>28</v>
      </c>
      <c r="C123" s="45"/>
      <c r="D123" s="45"/>
      <c r="E123" s="45"/>
      <c r="F123" s="45" t="s">
        <v>28</v>
      </c>
      <c r="G123" s="45"/>
      <c r="H123" s="45"/>
      <c r="I123" s="45"/>
      <c r="J123" s="46"/>
    </row>
    <row r="144" spans="1:10" ht="15.75">
      <c r="A144" s="80" t="s">
        <v>3</v>
      </c>
      <c r="B144" s="81"/>
      <c r="C144" s="81"/>
      <c r="D144" s="81"/>
      <c r="E144" s="81"/>
      <c r="F144" s="81"/>
      <c r="G144" s="81"/>
      <c r="H144" s="81"/>
      <c r="I144" s="81"/>
      <c r="J144" s="82"/>
    </row>
    <row r="145" spans="1:10" ht="16.5" thickBot="1">
      <c r="A145" s="5"/>
      <c r="B145" s="83" t="s">
        <v>35</v>
      </c>
      <c r="C145" s="83"/>
      <c r="D145" s="83"/>
      <c r="E145" s="83"/>
      <c r="F145" s="83"/>
      <c r="G145" s="83"/>
      <c r="H145" s="83"/>
      <c r="I145" s="83"/>
      <c r="J145" s="6"/>
    </row>
    <row r="146" spans="1:10" ht="15" customHeight="1">
      <c r="A146" s="7"/>
      <c r="B146" s="84" t="s">
        <v>44</v>
      </c>
      <c r="C146" s="87" t="s">
        <v>4</v>
      </c>
      <c r="D146" s="89" t="s">
        <v>30</v>
      </c>
      <c r="E146" s="91" t="s">
        <v>31</v>
      </c>
      <c r="F146" s="87" t="s">
        <v>5</v>
      </c>
      <c r="G146" s="93" t="s">
        <v>6</v>
      </c>
      <c r="H146" s="95" t="s">
        <v>7</v>
      </c>
      <c r="I146" s="96"/>
      <c r="J146" s="8"/>
    </row>
    <row r="147" spans="1:10">
      <c r="A147" s="7"/>
      <c r="B147" s="85"/>
      <c r="C147" s="88"/>
      <c r="D147" s="90"/>
      <c r="E147" s="92"/>
      <c r="F147" s="88"/>
      <c r="G147" s="94"/>
      <c r="H147" s="97"/>
      <c r="I147" s="98"/>
      <c r="J147" s="8"/>
    </row>
    <row r="148" spans="1:10">
      <c r="A148" s="7"/>
      <c r="B148" s="85"/>
      <c r="C148" s="88"/>
      <c r="D148" s="90"/>
      <c r="E148" s="92"/>
      <c r="F148" s="88"/>
      <c r="G148" s="94"/>
      <c r="H148" s="94" t="s">
        <v>8</v>
      </c>
      <c r="I148" s="98" t="s">
        <v>2</v>
      </c>
      <c r="J148" s="8"/>
    </row>
    <row r="149" spans="1:10" ht="19.5" customHeight="1">
      <c r="A149" s="7"/>
      <c r="B149" s="85"/>
      <c r="C149" s="88"/>
      <c r="D149" s="90"/>
      <c r="E149" s="92"/>
      <c r="F149" s="88"/>
      <c r="G149" s="94"/>
      <c r="H149" s="94"/>
      <c r="I149" s="98"/>
      <c r="J149" s="8"/>
    </row>
    <row r="150" spans="1:10" ht="15.75" thickBot="1">
      <c r="A150" s="9"/>
      <c r="B150" s="86"/>
      <c r="C150" s="13">
        <v>1</v>
      </c>
      <c r="D150" s="11">
        <v>2</v>
      </c>
      <c r="E150" s="12">
        <v>3</v>
      </c>
      <c r="F150" s="13">
        <v>4</v>
      </c>
      <c r="G150" s="10">
        <v>5</v>
      </c>
      <c r="H150" s="10">
        <v>6</v>
      </c>
      <c r="I150" s="14">
        <v>7</v>
      </c>
      <c r="J150" s="15"/>
    </row>
    <row r="151" spans="1:10">
      <c r="A151" s="7"/>
      <c r="B151" s="16" t="s">
        <v>9</v>
      </c>
      <c r="C151" s="57">
        <v>211471</v>
      </c>
      <c r="D151" s="58" t="s">
        <v>10</v>
      </c>
      <c r="E151" s="20">
        <f>SUM(C151)</f>
        <v>211471</v>
      </c>
      <c r="F151" s="56">
        <v>0</v>
      </c>
      <c r="G151" s="1">
        <v>173492</v>
      </c>
      <c r="H151" s="48">
        <f t="shared" ref="H151:H156" si="36">SUM(E151-F151-G151)</f>
        <v>37979</v>
      </c>
      <c r="I151" s="50">
        <f t="shared" ref="I151:I152" si="37">H151/C151</f>
        <v>0.17959436518482438</v>
      </c>
      <c r="J151" s="8"/>
    </row>
    <row r="152" spans="1:10">
      <c r="A152" s="7"/>
      <c r="B152" s="17" t="s">
        <v>11</v>
      </c>
      <c r="C152" s="59">
        <v>170547</v>
      </c>
      <c r="D152" s="60" t="s">
        <v>10</v>
      </c>
      <c r="E152" s="20">
        <f>SUM(C152)</f>
        <v>170547</v>
      </c>
      <c r="F152" s="56">
        <v>0</v>
      </c>
      <c r="G152" s="3">
        <v>130216</v>
      </c>
      <c r="H152" s="48">
        <f t="shared" si="36"/>
        <v>40331</v>
      </c>
      <c r="I152" s="50">
        <f t="shared" si="37"/>
        <v>0.23648026643681799</v>
      </c>
      <c r="J152" s="8"/>
    </row>
    <row r="153" spans="1:10">
      <c r="A153" s="7"/>
      <c r="B153" s="17" t="s">
        <v>12</v>
      </c>
      <c r="C153" s="59">
        <v>223129</v>
      </c>
      <c r="D153" s="60" t="s">
        <v>10</v>
      </c>
      <c r="E153" s="20">
        <f t="shared" ref="E153:E162" si="38">SUM(C153)</f>
        <v>223129</v>
      </c>
      <c r="F153" s="56">
        <v>0</v>
      </c>
      <c r="G153" s="3">
        <v>143641</v>
      </c>
      <c r="H153" s="48">
        <f t="shared" si="36"/>
        <v>79488</v>
      </c>
      <c r="I153" s="50">
        <f>H153/C153</f>
        <v>0.35624235307826413</v>
      </c>
      <c r="J153" s="8"/>
    </row>
    <row r="154" spans="1:10">
      <c r="A154" s="7"/>
      <c r="B154" s="17" t="s">
        <v>13</v>
      </c>
      <c r="C154" s="59">
        <v>150376</v>
      </c>
      <c r="D154" s="60" t="s">
        <v>10</v>
      </c>
      <c r="E154" s="20">
        <f t="shared" si="38"/>
        <v>150376</v>
      </c>
      <c r="F154" s="56">
        <v>0</v>
      </c>
      <c r="G154" s="3">
        <v>124356</v>
      </c>
      <c r="H154" s="48">
        <f t="shared" si="36"/>
        <v>26020</v>
      </c>
      <c r="I154" s="50">
        <f>H154/C154</f>
        <v>0.17303293078682769</v>
      </c>
      <c r="J154" s="8"/>
    </row>
    <row r="155" spans="1:10">
      <c r="A155" s="7"/>
      <c r="B155" s="17" t="s">
        <v>14</v>
      </c>
      <c r="C155" s="59">
        <v>98521</v>
      </c>
      <c r="D155" s="60" t="s">
        <v>10</v>
      </c>
      <c r="E155" s="20">
        <f t="shared" si="38"/>
        <v>98521</v>
      </c>
      <c r="F155" s="56">
        <v>0</v>
      </c>
      <c r="G155" s="3">
        <v>68082</v>
      </c>
      <c r="H155" s="21">
        <f t="shared" si="36"/>
        <v>30439</v>
      </c>
      <c r="I155" s="50">
        <f t="shared" ref="I155:I157" si="39">H155/C155</f>
        <v>0.30895951117020737</v>
      </c>
      <c r="J155" s="8"/>
    </row>
    <row r="156" spans="1:10">
      <c r="A156" s="7"/>
      <c r="B156" s="17" t="s">
        <v>15</v>
      </c>
      <c r="C156" s="59">
        <v>53269</v>
      </c>
      <c r="D156" s="60" t="s">
        <v>10</v>
      </c>
      <c r="E156" s="20">
        <f t="shared" si="38"/>
        <v>53269</v>
      </c>
      <c r="F156" s="56">
        <v>0</v>
      </c>
      <c r="G156" s="3">
        <v>46060</v>
      </c>
      <c r="H156" s="21">
        <f t="shared" si="36"/>
        <v>7209</v>
      </c>
      <c r="I156" s="50">
        <f t="shared" si="39"/>
        <v>0.1353319942180255</v>
      </c>
      <c r="J156" s="8"/>
    </row>
    <row r="157" spans="1:10">
      <c r="A157" s="7"/>
      <c r="B157" s="17" t="s">
        <v>16</v>
      </c>
      <c r="C157" s="59">
        <v>56060</v>
      </c>
      <c r="D157" s="60" t="s">
        <v>10</v>
      </c>
      <c r="E157" s="20">
        <f t="shared" si="38"/>
        <v>56060</v>
      </c>
      <c r="F157" s="56">
        <v>0</v>
      </c>
      <c r="G157" s="3">
        <v>43386</v>
      </c>
      <c r="H157" s="21">
        <f t="shared" ref="H157:H162" si="40">SUM(C157-F157-G157)</f>
        <v>12674</v>
      </c>
      <c r="I157" s="50">
        <f t="shared" si="39"/>
        <v>0.22607920085622546</v>
      </c>
      <c r="J157" s="8"/>
    </row>
    <row r="158" spans="1:10">
      <c r="A158" s="7"/>
      <c r="B158" s="17" t="s">
        <v>17</v>
      </c>
      <c r="C158" s="61">
        <v>57003</v>
      </c>
      <c r="D158" s="60" t="s">
        <v>10</v>
      </c>
      <c r="E158" s="20">
        <f t="shared" si="38"/>
        <v>57003</v>
      </c>
      <c r="F158" s="56">
        <v>0</v>
      </c>
      <c r="G158" s="3">
        <v>43571</v>
      </c>
      <c r="H158" s="21">
        <f t="shared" si="40"/>
        <v>13432</v>
      </c>
      <c r="I158" s="50">
        <f>H158/C158</f>
        <v>0.23563672087433996</v>
      </c>
      <c r="J158" s="8"/>
    </row>
    <row r="159" spans="1:10">
      <c r="A159" s="7"/>
      <c r="B159" s="17" t="s">
        <v>18</v>
      </c>
      <c r="C159" s="61">
        <v>80399</v>
      </c>
      <c r="D159" s="60" t="s">
        <v>10</v>
      </c>
      <c r="E159" s="20">
        <f t="shared" si="38"/>
        <v>80399</v>
      </c>
      <c r="F159" s="56">
        <v>0</v>
      </c>
      <c r="G159" s="3">
        <v>73013</v>
      </c>
      <c r="H159" s="21">
        <f t="shared" si="40"/>
        <v>7386</v>
      </c>
      <c r="I159" s="50">
        <f>H159/C159</f>
        <v>9.1866814263859009E-2</v>
      </c>
      <c r="J159" s="8"/>
    </row>
    <row r="160" spans="1:10">
      <c r="A160" s="7"/>
      <c r="B160" s="17" t="s">
        <v>32</v>
      </c>
      <c r="C160" s="61">
        <v>140554</v>
      </c>
      <c r="D160" s="60" t="s">
        <v>10</v>
      </c>
      <c r="E160" s="20">
        <f t="shared" si="38"/>
        <v>140554</v>
      </c>
      <c r="F160" s="56">
        <v>0</v>
      </c>
      <c r="G160" s="3">
        <v>107488</v>
      </c>
      <c r="H160" s="3">
        <f t="shared" si="40"/>
        <v>33066</v>
      </c>
      <c r="I160" s="50">
        <f>H160/C160</f>
        <v>0.23525477752322951</v>
      </c>
      <c r="J160" s="8"/>
    </row>
    <row r="161" spans="1:10">
      <c r="A161" s="7"/>
      <c r="B161" s="17" t="s">
        <v>19</v>
      </c>
      <c r="C161" s="61">
        <v>159979</v>
      </c>
      <c r="D161" s="60" t="s">
        <v>10</v>
      </c>
      <c r="E161" s="20">
        <f t="shared" si="38"/>
        <v>159979</v>
      </c>
      <c r="F161" s="56">
        <v>0</v>
      </c>
      <c r="G161" s="3">
        <v>113656</v>
      </c>
      <c r="H161" s="3">
        <f t="shared" si="40"/>
        <v>46323</v>
      </c>
      <c r="I161" s="50">
        <f>H161/C161</f>
        <v>0.28955675432400502</v>
      </c>
      <c r="J161" s="8"/>
    </row>
    <row r="162" spans="1:10" ht="15.75" thickBot="1">
      <c r="A162" s="7"/>
      <c r="B162" s="24" t="s">
        <v>20</v>
      </c>
      <c r="C162" s="62">
        <v>198771</v>
      </c>
      <c r="D162" s="63" t="s">
        <v>10</v>
      </c>
      <c r="E162" s="65">
        <f t="shared" si="38"/>
        <v>198771</v>
      </c>
      <c r="F162" s="56">
        <v>0</v>
      </c>
      <c r="G162" s="27">
        <v>134164</v>
      </c>
      <c r="H162" s="27">
        <f t="shared" si="40"/>
        <v>64607</v>
      </c>
      <c r="I162" s="50">
        <f>H162/C162</f>
        <v>0.32503232362869833</v>
      </c>
      <c r="J162" s="8"/>
    </row>
    <row r="163" spans="1:10" ht="15.75" thickBot="1">
      <c r="A163" s="7"/>
      <c r="B163" s="28" t="s">
        <v>21</v>
      </c>
      <c r="C163" s="29">
        <f>SUM(C151:C153)</f>
        <v>605147</v>
      </c>
      <c r="D163" s="54"/>
      <c r="E163" s="29">
        <f t="shared" ref="E163:G163" si="41">SUM(E151:E153)</f>
        <v>605147</v>
      </c>
      <c r="F163" s="29">
        <f t="shared" si="41"/>
        <v>0</v>
      </c>
      <c r="G163" s="29">
        <f t="shared" si="41"/>
        <v>447349</v>
      </c>
      <c r="H163" s="29">
        <f>SUM(H151:H153)</f>
        <v>157798</v>
      </c>
      <c r="I163" s="49">
        <f t="shared" ref="I163:I169" si="42">H163/E163</f>
        <v>0.2607597823338792</v>
      </c>
      <c r="J163" s="8"/>
    </row>
    <row r="164" spans="1:10" ht="15.75" thickBot="1">
      <c r="A164" s="7"/>
      <c r="B164" s="17" t="s">
        <v>22</v>
      </c>
      <c r="C164" s="23">
        <f>SUM(C154:C156)</f>
        <v>302166</v>
      </c>
      <c r="D164" s="72"/>
      <c r="E164" s="23">
        <f t="shared" ref="E164" si="43">SUM(E154:E156)</f>
        <v>302166</v>
      </c>
      <c r="F164" s="29">
        <f t="shared" ref="F164" si="44">SUM(F152:F154)</f>
        <v>0</v>
      </c>
      <c r="G164" s="23">
        <f t="shared" ref="G164:H164" si="45">SUM(G154:G156)</f>
        <v>238498</v>
      </c>
      <c r="H164" s="23">
        <f t="shared" si="45"/>
        <v>63668</v>
      </c>
      <c r="I164" s="49">
        <f t="shared" si="42"/>
        <v>0.21070537386734445</v>
      </c>
      <c r="J164" s="8"/>
    </row>
    <row r="165" spans="1:10" ht="15.75" thickBot="1">
      <c r="A165" s="7"/>
      <c r="B165" s="17" t="s">
        <v>23</v>
      </c>
      <c r="C165" s="23">
        <f>SUM(C157:C159)</f>
        <v>193462</v>
      </c>
      <c r="D165" s="3"/>
      <c r="E165" s="23">
        <f t="shared" ref="E165:G165" si="46">SUM(E157:E159)</f>
        <v>193462</v>
      </c>
      <c r="F165" s="23">
        <f t="shared" si="46"/>
        <v>0</v>
      </c>
      <c r="G165" s="23">
        <f t="shared" si="46"/>
        <v>159970</v>
      </c>
      <c r="H165" s="23">
        <f>SUM(H157:H159)</f>
        <v>33492</v>
      </c>
      <c r="I165" s="49">
        <f t="shared" si="42"/>
        <v>0.17311926890035254</v>
      </c>
      <c r="J165" s="8"/>
    </row>
    <row r="166" spans="1:10" ht="15.75" thickBot="1">
      <c r="A166" s="7"/>
      <c r="B166" s="30" t="s">
        <v>24</v>
      </c>
      <c r="C166" s="31">
        <f>SUM(C160:C162)</f>
        <v>499304</v>
      </c>
      <c r="D166" s="55"/>
      <c r="E166" s="31">
        <f t="shared" ref="E166:H166" si="47">SUM(E160:E162)</f>
        <v>499304</v>
      </c>
      <c r="F166" s="31">
        <f t="shared" si="47"/>
        <v>0</v>
      </c>
      <c r="G166" s="31">
        <f t="shared" si="47"/>
        <v>355308</v>
      </c>
      <c r="H166" s="31">
        <f t="shared" si="47"/>
        <v>143996</v>
      </c>
      <c r="I166" s="49">
        <f t="shared" si="42"/>
        <v>0.28839344367359365</v>
      </c>
      <c r="J166" s="8"/>
    </row>
    <row r="167" spans="1:10" ht="15.75" thickBot="1">
      <c r="A167" s="7"/>
      <c r="B167" s="16" t="s">
        <v>25</v>
      </c>
      <c r="C167" s="33">
        <f>SUM(C163:C164)</f>
        <v>907313</v>
      </c>
      <c r="D167" s="33">
        <f t="shared" ref="D167:H167" si="48">SUM(D163:D164)</f>
        <v>0</v>
      </c>
      <c r="E167" s="33">
        <f t="shared" si="48"/>
        <v>907313</v>
      </c>
      <c r="F167" s="33">
        <f t="shared" si="48"/>
        <v>0</v>
      </c>
      <c r="G167" s="33">
        <f t="shared" si="48"/>
        <v>685847</v>
      </c>
      <c r="H167" s="33">
        <f t="shared" si="48"/>
        <v>221466</v>
      </c>
      <c r="I167" s="49">
        <f t="shared" si="42"/>
        <v>0.24408996674796901</v>
      </c>
      <c r="J167" s="8"/>
    </row>
    <row r="168" spans="1:10" ht="15.75" thickBot="1">
      <c r="A168" s="7"/>
      <c r="B168" s="24" t="s">
        <v>26</v>
      </c>
      <c r="C168" s="25">
        <f>SUM(C165:C166)</f>
        <v>692766</v>
      </c>
      <c r="D168" s="25">
        <f t="shared" ref="D168:H168" si="49">SUM(D165:D166)</f>
        <v>0</v>
      </c>
      <c r="E168" s="25">
        <f t="shared" si="49"/>
        <v>692766</v>
      </c>
      <c r="F168" s="25">
        <f t="shared" si="49"/>
        <v>0</v>
      </c>
      <c r="G168" s="25">
        <f t="shared" si="49"/>
        <v>515278</v>
      </c>
      <c r="H168" s="25">
        <f t="shared" si="49"/>
        <v>177488</v>
      </c>
      <c r="I168" s="49">
        <f t="shared" si="42"/>
        <v>0.25620194986474509</v>
      </c>
      <c r="J168" s="8"/>
    </row>
    <row r="169" spans="1:10" ht="15.75" thickBot="1">
      <c r="A169" s="7"/>
      <c r="B169" s="66" t="s">
        <v>27</v>
      </c>
      <c r="C169" s="67">
        <f>SUM(C167:C168)</f>
        <v>1600079</v>
      </c>
      <c r="D169" s="67">
        <f t="shared" ref="D169:H169" si="50">SUM(D167:D168)</f>
        <v>0</v>
      </c>
      <c r="E169" s="67">
        <f t="shared" si="50"/>
        <v>1600079</v>
      </c>
      <c r="F169" s="67">
        <f t="shared" si="50"/>
        <v>0</v>
      </c>
      <c r="G169" s="67">
        <f t="shared" si="50"/>
        <v>1201125</v>
      </c>
      <c r="H169" s="67">
        <f t="shared" si="50"/>
        <v>398954</v>
      </c>
      <c r="I169" s="68">
        <f t="shared" si="42"/>
        <v>0.24933393913675511</v>
      </c>
      <c r="J169" s="8"/>
    </row>
    <row r="170" spans="1:10">
      <c r="A170" s="36"/>
      <c r="B170" s="4"/>
      <c r="C170" s="4"/>
      <c r="D170" s="4"/>
      <c r="E170" s="4"/>
      <c r="F170" s="4"/>
      <c r="G170" s="4"/>
      <c r="H170" s="4"/>
      <c r="I170" s="4"/>
      <c r="J170" s="8"/>
    </row>
    <row r="171" spans="1:10">
      <c r="A171" s="37"/>
      <c r="B171" s="38" t="s">
        <v>0</v>
      </c>
      <c r="C171" s="71"/>
      <c r="D171" s="71"/>
      <c r="E171" s="71"/>
      <c r="F171" s="77" t="s">
        <v>1</v>
      </c>
      <c r="G171" s="77"/>
      <c r="H171" s="71"/>
      <c r="I171" s="71"/>
      <c r="J171" s="40"/>
    </row>
    <row r="172" spans="1:10">
      <c r="A172" s="41"/>
      <c r="B172" s="71"/>
      <c r="C172" s="71"/>
      <c r="D172" s="71"/>
      <c r="E172" s="71"/>
      <c r="F172" s="71"/>
      <c r="G172" s="71"/>
      <c r="H172" s="71"/>
      <c r="I172" s="71"/>
      <c r="J172" s="42"/>
    </row>
    <row r="173" spans="1:10" ht="27" customHeight="1">
      <c r="A173" s="41"/>
      <c r="B173" s="78"/>
      <c r="C173" s="78"/>
      <c r="D173" s="78"/>
      <c r="E173" s="78"/>
      <c r="F173" s="79" t="s">
        <v>36</v>
      </c>
      <c r="G173" s="79"/>
      <c r="H173" s="79"/>
      <c r="I173" s="71"/>
      <c r="J173" s="42"/>
    </row>
    <row r="174" spans="1:10" ht="14.25" customHeight="1">
      <c r="A174" s="37"/>
      <c r="B174" s="71" t="s">
        <v>33</v>
      </c>
      <c r="C174" s="71"/>
      <c r="D174" s="71"/>
      <c r="E174" s="71"/>
      <c r="F174" s="71" t="s">
        <v>37</v>
      </c>
      <c r="G174" s="71"/>
      <c r="H174" s="76" t="s">
        <v>46</v>
      </c>
      <c r="I174" s="76"/>
      <c r="J174" s="40"/>
    </row>
    <row r="175" spans="1:10" ht="37.5" customHeight="1">
      <c r="A175" s="37"/>
      <c r="B175" s="71" t="s">
        <v>34</v>
      </c>
      <c r="C175" s="71"/>
      <c r="D175" s="71"/>
      <c r="E175" s="71"/>
      <c r="F175" s="73" t="s">
        <v>45</v>
      </c>
      <c r="G175" s="43"/>
      <c r="H175" s="43"/>
      <c r="I175" s="71"/>
      <c r="J175" s="40"/>
    </row>
    <row r="176" spans="1:10" ht="41.25" customHeight="1">
      <c r="A176" s="44"/>
      <c r="B176" s="45" t="s">
        <v>28</v>
      </c>
      <c r="C176" s="45"/>
      <c r="D176" s="45"/>
      <c r="E176" s="45"/>
      <c r="F176" s="45" t="s">
        <v>28</v>
      </c>
      <c r="G176" s="45"/>
      <c r="H176" s="45"/>
      <c r="I176" s="45"/>
      <c r="J176" s="46"/>
    </row>
    <row r="195" spans="1:10" ht="15.75">
      <c r="A195" s="80" t="s">
        <v>3</v>
      </c>
      <c r="B195" s="81"/>
      <c r="C195" s="81"/>
      <c r="D195" s="81"/>
      <c r="E195" s="81"/>
      <c r="F195" s="81"/>
      <c r="G195" s="81"/>
      <c r="H195" s="81"/>
      <c r="I195" s="81"/>
      <c r="J195" s="82"/>
    </row>
    <row r="196" spans="1:10" ht="16.5" thickBot="1">
      <c r="A196" s="5"/>
      <c r="B196" s="83" t="s">
        <v>35</v>
      </c>
      <c r="C196" s="83"/>
      <c r="D196" s="83"/>
      <c r="E196" s="83"/>
      <c r="F196" s="83"/>
      <c r="G196" s="83"/>
      <c r="H196" s="83"/>
      <c r="I196" s="83"/>
      <c r="J196" s="6"/>
    </row>
    <row r="197" spans="1:10" ht="15" customHeight="1">
      <c r="A197" s="7"/>
      <c r="B197" s="84" t="s">
        <v>47</v>
      </c>
      <c r="C197" s="87" t="s">
        <v>4</v>
      </c>
      <c r="D197" s="89" t="s">
        <v>30</v>
      </c>
      <c r="E197" s="91" t="s">
        <v>31</v>
      </c>
      <c r="F197" s="87" t="s">
        <v>5</v>
      </c>
      <c r="G197" s="93" t="s">
        <v>6</v>
      </c>
      <c r="H197" s="95" t="s">
        <v>7</v>
      </c>
      <c r="I197" s="96"/>
      <c r="J197" s="8"/>
    </row>
    <row r="198" spans="1:10">
      <c r="A198" s="7"/>
      <c r="B198" s="85"/>
      <c r="C198" s="88"/>
      <c r="D198" s="90"/>
      <c r="E198" s="92"/>
      <c r="F198" s="88"/>
      <c r="G198" s="94"/>
      <c r="H198" s="97"/>
      <c r="I198" s="98"/>
      <c r="J198" s="8"/>
    </row>
    <row r="199" spans="1:10">
      <c r="A199" s="7"/>
      <c r="B199" s="85"/>
      <c r="C199" s="88"/>
      <c r="D199" s="90"/>
      <c r="E199" s="92"/>
      <c r="F199" s="88"/>
      <c r="G199" s="94"/>
      <c r="H199" s="94" t="s">
        <v>8</v>
      </c>
      <c r="I199" s="98" t="s">
        <v>2</v>
      </c>
      <c r="J199" s="8"/>
    </row>
    <row r="200" spans="1:10" ht="55.5" customHeight="1">
      <c r="A200" s="7"/>
      <c r="B200" s="85"/>
      <c r="C200" s="88"/>
      <c r="D200" s="90"/>
      <c r="E200" s="92"/>
      <c r="F200" s="88"/>
      <c r="G200" s="94"/>
      <c r="H200" s="94"/>
      <c r="I200" s="98"/>
      <c r="J200" s="8"/>
    </row>
    <row r="201" spans="1:10" ht="12.75" customHeight="1" thickBot="1">
      <c r="A201" s="9"/>
      <c r="B201" s="86"/>
      <c r="C201" s="13">
        <v>1</v>
      </c>
      <c r="D201" s="11">
        <v>2</v>
      </c>
      <c r="E201" s="12">
        <v>3</v>
      </c>
      <c r="F201" s="13">
        <v>4</v>
      </c>
      <c r="G201" s="10">
        <v>5</v>
      </c>
      <c r="H201" s="10">
        <v>6</v>
      </c>
      <c r="I201" s="14">
        <v>7</v>
      </c>
      <c r="J201" s="15"/>
    </row>
    <row r="202" spans="1:10">
      <c r="A202" s="7"/>
      <c r="B202" s="16" t="s">
        <v>9</v>
      </c>
      <c r="C202" s="57">
        <v>226415</v>
      </c>
      <c r="D202" s="58" t="s">
        <v>10</v>
      </c>
      <c r="E202" s="20">
        <f>SUM(C202)</f>
        <v>226415</v>
      </c>
      <c r="F202" s="56">
        <v>0</v>
      </c>
      <c r="G202" s="1">
        <v>190023</v>
      </c>
      <c r="H202" s="48">
        <f t="shared" ref="H202:H207" si="51">SUM(E202-F202-G202)</f>
        <v>36392</v>
      </c>
      <c r="I202" s="50">
        <f t="shared" ref="I202:I203" si="52">H202/C202</f>
        <v>0.16073140030475014</v>
      </c>
      <c r="J202" s="8"/>
    </row>
    <row r="203" spans="1:10">
      <c r="A203" s="7"/>
      <c r="B203" s="17" t="s">
        <v>11</v>
      </c>
      <c r="C203" s="59">
        <v>180836</v>
      </c>
      <c r="D203" s="60" t="s">
        <v>10</v>
      </c>
      <c r="E203" s="20">
        <f>SUM(C203)</f>
        <v>180836</v>
      </c>
      <c r="F203" s="56">
        <v>0</v>
      </c>
      <c r="G203" s="3">
        <v>150595</v>
      </c>
      <c r="H203" s="48">
        <f t="shared" si="51"/>
        <v>30241</v>
      </c>
      <c r="I203" s="50">
        <f t="shared" si="52"/>
        <v>0.16722887035767214</v>
      </c>
      <c r="J203" s="8"/>
    </row>
    <row r="204" spans="1:10">
      <c r="A204" s="7"/>
      <c r="B204" s="17" t="s">
        <v>12</v>
      </c>
      <c r="C204" s="59">
        <v>206626</v>
      </c>
      <c r="D204" s="60" t="s">
        <v>10</v>
      </c>
      <c r="E204" s="20">
        <f t="shared" ref="E204:E213" si="53">SUM(C204)</f>
        <v>206626</v>
      </c>
      <c r="F204" s="56">
        <v>0</v>
      </c>
      <c r="G204" s="3">
        <v>135069</v>
      </c>
      <c r="H204" s="48">
        <f t="shared" si="51"/>
        <v>71557</v>
      </c>
      <c r="I204" s="50">
        <f>H204/C204</f>
        <v>0.34631169359131958</v>
      </c>
      <c r="J204" s="8"/>
    </row>
    <row r="205" spans="1:10">
      <c r="A205" s="7"/>
      <c r="B205" s="17" t="s">
        <v>13</v>
      </c>
      <c r="C205" s="59">
        <v>183640</v>
      </c>
      <c r="D205" s="60" t="s">
        <v>10</v>
      </c>
      <c r="E205" s="20">
        <f t="shared" si="53"/>
        <v>183640</v>
      </c>
      <c r="F205" s="56">
        <v>0</v>
      </c>
      <c r="G205" s="3">
        <v>133758</v>
      </c>
      <c r="H205" s="48">
        <f t="shared" si="51"/>
        <v>49882</v>
      </c>
      <c r="I205" s="50">
        <f>H205/C205</f>
        <v>0.27162927466782838</v>
      </c>
      <c r="J205" s="8"/>
    </row>
    <row r="206" spans="1:10">
      <c r="A206" s="7"/>
      <c r="B206" s="17" t="s">
        <v>14</v>
      </c>
      <c r="C206" s="59">
        <v>149046</v>
      </c>
      <c r="D206" s="60" t="s">
        <v>10</v>
      </c>
      <c r="E206" s="20">
        <f t="shared" si="53"/>
        <v>149046</v>
      </c>
      <c r="F206" s="56">
        <v>0</v>
      </c>
      <c r="G206" s="3">
        <v>86921</v>
      </c>
      <c r="H206" s="21">
        <f t="shared" si="51"/>
        <v>62125</v>
      </c>
      <c r="I206" s="50">
        <f t="shared" ref="I206:I208" si="54">H206/C206</f>
        <v>0.4168176267729426</v>
      </c>
      <c r="J206" s="8"/>
    </row>
    <row r="207" spans="1:10">
      <c r="A207" s="7"/>
      <c r="B207" s="17" t="s">
        <v>15</v>
      </c>
      <c r="C207" s="59">
        <v>94202</v>
      </c>
      <c r="D207" s="60" t="s">
        <v>10</v>
      </c>
      <c r="E207" s="20">
        <f t="shared" si="53"/>
        <v>94202</v>
      </c>
      <c r="F207" s="56">
        <v>0</v>
      </c>
      <c r="G207" s="3">
        <v>59783</v>
      </c>
      <c r="H207" s="21">
        <f t="shared" si="51"/>
        <v>34419</v>
      </c>
      <c r="I207" s="50">
        <f t="shared" si="54"/>
        <v>0.36537440818666272</v>
      </c>
      <c r="J207" s="8"/>
    </row>
    <row r="208" spans="1:10">
      <c r="A208" s="7"/>
      <c r="B208" s="17" t="s">
        <v>16</v>
      </c>
      <c r="C208" s="59">
        <v>76220</v>
      </c>
      <c r="D208" s="60" t="s">
        <v>10</v>
      </c>
      <c r="E208" s="20">
        <f t="shared" si="53"/>
        <v>76220</v>
      </c>
      <c r="F208" s="56">
        <v>0</v>
      </c>
      <c r="G208" s="3">
        <v>56145</v>
      </c>
      <c r="H208" s="21">
        <f t="shared" ref="H208:H213" si="55">SUM(C208-F208-G208)</f>
        <v>20075</v>
      </c>
      <c r="I208" s="50">
        <f t="shared" si="54"/>
        <v>0.26338231435318815</v>
      </c>
      <c r="J208" s="8"/>
    </row>
    <row r="209" spans="1:10">
      <c r="A209" s="7"/>
      <c r="B209" s="17" t="s">
        <v>17</v>
      </c>
      <c r="C209" s="61">
        <v>84860</v>
      </c>
      <c r="D209" s="60" t="s">
        <v>10</v>
      </c>
      <c r="E209" s="20">
        <f t="shared" si="53"/>
        <v>84860</v>
      </c>
      <c r="F209" s="56">
        <v>0</v>
      </c>
      <c r="G209" s="3">
        <v>53168</v>
      </c>
      <c r="H209" s="21">
        <f t="shared" si="55"/>
        <v>31692</v>
      </c>
      <c r="I209" s="50">
        <f>H209/C209</f>
        <v>0.37346217299080842</v>
      </c>
      <c r="J209" s="8"/>
    </row>
    <row r="210" spans="1:10">
      <c r="A210" s="7"/>
      <c r="B210" s="17" t="s">
        <v>18</v>
      </c>
      <c r="C210" s="61">
        <v>112959</v>
      </c>
      <c r="D210" s="60" t="s">
        <v>10</v>
      </c>
      <c r="E210" s="20">
        <f t="shared" si="53"/>
        <v>112959</v>
      </c>
      <c r="F210" s="56">
        <v>0</v>
      </c>
      <c r="G210" s="3">
        <v>67630</v>
      </c>
      <c r="H210" s="21">
        <f t="shared" si="55"/>
        <v>45329</v>
      </c>
      <c r="I210" s="50">
        <f>H210/C210</f>
        <v>0.40128719269823565</v>
      </c>
      <c r="J210" s="8"/>
    </row>
    <row r="211" spans="1:10">
      <c r="A211" s="7"/>
      <c r="B211" s="17" t="s">
        <v>32</v>
      </c>
      <c r="C211" s="61">
        <v>185631</v>
      </c>
      <c r="D211" s="60" t="s">
        <v>10</v>
      </c>
      <c r="E211" s="20">
        <f t="shared" si="53"/>
        <v>185631</v>
      </c>
      <c r="F211" s="56">
        <v>0</v>
      </c>
      <c r="G211" s="3">
        <v>106869</v>
      </c>
      <c r="H211" s="3">
        <f t="shared" si="55"/>
        <v>78762</v>
      </c>
      <c r="I211" s="50">
        <f>H211/C211</f>
        <v>0.42429335617434588</v>
      </c>
      <c r="J211" s="8"/>
    </row>
    <row r="212" spans="1:10">
      <c r="A212" s="7"/>
      <c r="B212" s="17" t="s">
        <v>19</v>
      </c>
      <c r="C212" s="61">
        <v>205005</v>
      </c>
      <c r="D212" s="60" t="s">
        <v>10</v>
      </c>
      <c r="E212" s="20">
        <f t="shared" si="53"/>
        <v>205005</v>
      </c>
      <c r="F212" s="56">
        <v>0</v>
      </c>
      <c r="G212" s="3">
        <v>129951</v>
      </c>
      <c r="H212" s="3">
        <f t="shared" si="55"/>
        <v>75054</v>
      </c>
      <c r="I212" s="50">
        <f>H212/C212</f>
        <v>0.36610814370381212</v>
      </c>
      <c r="J212" s="8"/>
    </row>
    <row r="213" spans="1:10" ht="15.75" thickBot="1">
      <c r="A213" s="7"/>
      <c r="B213" s="24" t="s">
        <v>20</v>
      </c>
      <c r="C213" s="62">
        <v>242115</v>
      </c>
      <c r="D213" s="63" t="s">
        <v>10</v>
      </c>
      <c r="E213" s="65">
        <f t="shared" si="53"/>
        <v>242115</v>
      </c>
      <c r="F213" s="56">
        <v>0</v>
      </c>
      <c r="G213" s="27">
        <v>233416</v>
      </c>
      <c r="H213" s="27">
        <f t="shared" si="55"/>
        <v>8699</v>
      </c>
      <c r="I213" s="50">
        <f>H213/C213</f>
        <v>3.592920719492803E-2</v>
      </c>
      <c r="J213" s="8"/>
    </row>
    <row r="214" spans="1:10" ht="15.75" thickBot="1">
      <c r="A214" s="7"/>
      <c r="B214" s="28" t="s">
        <v>21</v>
      </c>
      <c r="C214" s="29">
        <f>SUM(C202:C204)</f>
        <v>613877</v>
      </c>
      <c r="D214" s="54"/>
      <c r="E214" s="29">
        <f t="shared" ref="E214:G215" si="56">SUM(E202:E204)</f>
        <v>613877</v>
      </c>
      <c r="F214" s="29">
        <f t="shared" si="56"/>
        <v>0</v>
      </c>
      <c r="G214" s="29">
        <f t="shared" si="56"/>
        <v>475687</v>
      </c>
      <c r="H214" s="29">
        <f>SUM(H202:H204)</f>
        <v>138190</v>
      </c>
      <c r="I214" s="49">
        <f t="shared" ref="I214:I220" si="57">H214/E214</f>
        <v>0.22511024195400708</v>
      </c>
      <c r="J214" s="8"/>
    </row>
    <row r="215" spans="1:10" ht="15.75" thickBot="1">
      <c r="A215" s="7"/>
      <c r="B215" s="17" t="s">
        <v>22</v>
      </c>
      <c r="C215" s="23">
        <f>SUM(C205:C207)</f>
        <v>426888</v>
      </c>
      <c r="D215" s="75"/>
      <c r="E215" s="23">
        <f t="shared" ref="E215" si="58">SUM(E205:E207)</f>
        <v>426888</v>
      </c>
      <c r="F215" s="29">
        <f t="shared" si="56"/>
        <v>0</v>
      </c>
      <c r="G215" s="23">
        <f t="shared" ref="G215:H215" si="59">SUM(G205:G207)</f>
        <v>280462</v>
      </c>
      <c r="H215" s="23">
        <f t="shared" si="59"/>
        <v>146426</v>
      </c>
      <c r="I215" s="49">
        <f t="shared" si="57"/>
        <v>0.34300800209891119</v>
      </c>
      <c r="J215" s="8"/>
    </row>
    <row r="216" spans="1:10" ht="15.75" thickBot="1">
      <c r="A216" s="7"/>
      <c r="B216" s="17" t="s">
        <v>23</v>
      </c>
      <c r="C216" s="23">
        <f>SUM(C208:C210)</f>
        <v>274039</v>
      </c>
      <c r="D216" s="3"/>
      <c r="E216" s="23">
        <f t="shared" ref="E216:G216" si="60">SUM(E208:E210)</f>
        <v>274039</v>
      </c>
      <c r="F216" s="23">
        <f t="shared" si="60"/>
        <v>0</v>
      </c>
      <c r="G216" s="23">
        <f t="shared" si="60"/>
        <v>176943</v>
      </c>
      <c r="H216" s="23">
        <f>SUM(H208:H210)</f>
        <v>97096</v>
      </c>
      <c r="I216" s="49">
        <f t="shared" si="57"/>
        <v>0.35431453187320056</v>
      </c>
      <c r="J216" s="8"/>
    </row>
    <row r="217" spans="1:10" ht="15.75" thickBot="1">
      <c r="A217" s="7"/>
      <c r="B217" s="30" t="s">
        <v>24</v>
      </c>
      <c r="C217" s="31">
        <f>SUM(C211:C213)</f>
        <v>632751</v>
      </c>
      <c r="D217" s="55"/>
      <c r="E217" s="31">
        <f t="shared" ref="E217:H217" si="61">SUM(E211:E213)</f>
        <v>632751</v>
      </c>
      <c r="F217" s="31">
        <f t="shared" si="61"/>
        <v>0</v>
      </c>
      <c r="G217" s="31">
        <f t="shared" si="61"/>
        <v>470236</v>
      </c>
      <c r="H217" s="31">
        <f t="shared" si="61"/>
        <v>162515</v>
      </c>
      <c r="I217" s="49">
        <f t="shared" si="57"/>
        <v>0.25683878808567667</v>
      </c>
      <c r="J217" s="8"/>
    </row>
    <row r="218" spans="1:10" ht="15.75" thickBot="1">
      <c r="A218" s="7"/>
      <c r="B218" s="16" t="s">
        <v>25</v>
      </c>
      <c r="C218" s="33">
        <f>SUM(C214:C215)</f>
        <v>1040765</v>
      </c>
      <c r="D218" s="33">
        <f t="shared" ref="D218:H218" si="62">SUM(D214:D215)</f>
        <v>0</v>
      </c>
      <c r="E218" s="33">
        <f t="shared" si="62"/>
        <v>1040765</v>
      </c>
      <c r="F218" s="33">
        <f t="shared" si="62"/>
        <v>0</v>
      </c>
      <c r="G218" s="33">
        <f t="shared" si="62"/>
        <v>756149</v>
      </c>
      <c r="H218" s="33">
        <f t="shared" si="62"/>
        <v>284616</v>
      </c>
      <c r="I218" s="49">
        <f t="shared" si="57"/>
        <v>0.27346807396482398</v>
      </c>
      <c r="J218" s="8"/>
    </row>
    <row r="219" spans="1:10" ht="15.75" thickBot="1">
      <c r="A219" s="7"/>
      <c r="B219" s="24" t="s">
        <v>26</v>
      </c>
      <c r="C219" s="25">
        <f>SUM(C216:C217)</f>
        <v>906790</v>
      </c>
      <c r="D219" s="25">
        <f t="shared" ref="D219:H219" si="63">SUM(D216:D217)</f>
        <v>0</v>
      </c>
      <c r="E219" s="25">
        <f t="shared" si="63"/>
        <v>906790</v>
      </c>
      <c r="F219" s="25">
        <f t="shared" si="63"/>
        <v>0</v>
      </c>
      <c r="G219" s="25">
        <f t="shared" si="63"/>
        <v>647179</v>
      </c>
      <c r="H219" s="25">
        <f t="shared" si="63"/>
        <v>259611</v>
      </c>
      <c r="I219" s="49">
        <f t="shared" si="57"/>
        <v>0.28629671699070347</v>
      </c>
      <c r="J219" s="8"/>
    </row>
    <row r="220" spans="1:10" ht="15.75" thickBot="1">
      <c r="A220" s="7"/>
      <c r="B220" s="66" t="s">
        <v>27</v>
      </c>
      <c r="C220" s="67">
        <f>SUM(C218:C219)</f>
        <v>1947555</v>
      </c>
      <c r="D220" s="67">
        <f t="shared" ref="D220:H220" si="64">SUM(D218:D219)</f>
        <v>0</v>
      </c>
      <c r="E220" s="67">
        <f t="shared" si="64"/>
        <v>1947555</v>
      </c>
      <c r="F220" s="67">
        <f t="shared" si="64"/>
        <v>0</v>
      </c>
      <c r="G220" s="67">
        <f t="shared" si="64"/>
        <v>1403328</v>
      </c>
      <c r="H220" s="67">
        <f t="shared" si="64"/>
        <v>544227</v>
      </c>
      <c r="I220" s="68">
        <f t="shared" si="57"/>
        <v>0.2794411454362008</v>
      </c>
      <c r="J220" s="8"/>
    </row>
    <row r="221" spans="1:10">
      <c r="A221" s="36"/>
      <c r="B221" s="4"/>
      <c r="C221" s="4"/>
      <c r="D221" s="4"/>
      <c r="E221" s="4"/>
      <c r="F221" s="4"/>
      <c r="G221" s="4"/>
      <c r="H221" s="4"/>
      <c r="I221" s="4"/>
      <c r="J221" s="8"/>
    </row>
    <row r="222" spans="1:10">
      <c r="A222" s="37"/>
      <c r="B222" s="38" t="s">
        <v>0</v>
      </c>
      <c r="C222" s="74"/>
      <c r="D222" s="74"/>
      <c r="E222" s="74"/>
      <c r="F222" s="77" t="s">
        <v>1</v>
      </c>
      <c r="G222" s="77"/>
      <c r="H222" s="74"/>
      <c r="I222" s="74"/>
      <c r="J222" s="40"/>
    </row>
    <row r="223" spans="1:10">
      <c r="A223" s="41"/>
      <c r="B223" s="74"/>
      <c r="C223" s="74"/>
      <c r="D223" s="74"/>
      <c r="E223" s="74"/>
      <c r="F223" s="74"/>
      <c r="G223" s="74"/>
      <c r="H223" s="74"/>
      <c r="I223" s="74"/>
      <c r="J223" s="42"/>
    </row>
    <row r="224" spans="1:10">
      <c r="A224" s="41"/>
      <c r="B224" s="78"/>
      <c r="C224" s="78"/>
      <c r="D224" s="78"/>
      <c r="E224" s="78"/>
      <c r="F224" s="79" t="s">
        <v>36</v>
      </c>
      <c r="G224" s="79"/>
      <c r="H224" s="79"/>
      <c r="I224" s="74"/>
      <c r="J224" s="42"/>
    </row>
    <row r="225" spans="1:10">
      <c r="A225" s="37"/>
      <c r="B225" s="74" t="s">
        <v>33</v>
      </c>
      <c r="C225" s="74"/>
      <c r="D225" s="74"/>
      <c r="E225" s="74"/>
      <c r="F225" s="74" t="s">
        <v>37</v>
      </c>
      <c r="G225" s="74"/>
      <c r="H225" s="76" t="s">
        <v>46</v>
      </c>
      <c r="I225" s="76"/>
      <c r="J225" s="40"/>
    </row>
    <row r="226" spans="1:10">
      <c r="A226" s="37"/>
      <c r="B226" s="74" t="s">
        <v>34</v>
      </c>
      <c r="C226" s="74"/>
      <c r="D226" s="74"/>
      <c r="E226" s="74"/>
      <c r="F226" s="74" t="s">
        <v>48</v>
      </c>
      <c r="G226" s="43"/>
      <c r="H226" s="43"/>
      <c r="I226" s="74"/>
      <c r="J226" s="40"/>
    </row>
    <row r="227" spans="1:10">
      <c r="A227" s="44"/>
      <c r="B227" s="45" t="s">
        <v>28</v>
      </c>
      <c r="C227" s="45"/>
      <c r="D227" s="45"/>
      <c r="E227" s="45"/>
      <c r="F227" s="45" t="s">
        <v>28</v>
      </c>
      <c r="G227" s="45"/>
      <c r="H227" s="45"/>
      <c r="I227" s="45"/>
      <c r="J227" s="46"/>
    </row>
    <row r="245" ht="24.75" customHeight="1"/>
  </sheetData>
  <mergeCells count="75">
    <mergeCell ref="F222:G222"/>
    <mergeCell ref="B224:E224"/>
    <mergeCell ref="F224:H224"/>
    <mergeCell ref="H225:I225"/>
    <mergeCell ref="A195:J195"/>
    <mergeCell ref="B196:I196"/>
    <mergeCell ref="B197:B201"/>
    <mergeCell ref="C197:C200"/>
    <mergeCell ref="D197:D200"/>
    <mergeCell ref="E197:E200"/>
    <mergeCell ref="F197:F200"/>
    <mergeCell ref="G197:G200"/>
    <mergeCell ref="H197:I198"/>
    <mergeCell ref="H199:H200"/>
    <mergeCell ref="I199:I200"/>
    <mergeCell ref="F118:G118"/>
    <mergeCell ref="B120:E120"/>
    <mergeCell ref="F120:H120"/>
    <mergeCell ref="H121:I121"/>
    <mergeCell ref="A91:J91"/>
    <mergeCell ref="B92:I92"/>
    <mergeCell ref="B93:B97"/>
    <mergeCell ref="C93:C96"/>
    <mergeCell ref="D93:D96"/>
    <mergeCell ref="E93:E96"/>
    <mergeCell ref="F93:F96"/>
    <mergeCell ref="G93:G96"/>
    <mergeCell ref="H93:I94"/>
    <mergeCell ref="H95:H96"/>
    <mergeCell ref="I95:I96"/>
    <mergeCell ref="F30:H30"/>
    <mergeCell ref="H31:I31"/>
    <mergeCell ref="I5:I6"/>
    <mergeCell ref="A1:J1"/>
    <mergeCell ref="B2:I2"/>
    <mergeCell ref="B3:B7"/>
    <mergeCell ref="C3:C6"/>
    <mergeCell ref="D3:D6"/>
    <mergeCell ref="E3:E6"/>
    <mergeCell ref="F3:F6"/>
    <mergeCell ref="G3:G6"/>
    <mergeCell ref="H3:I4"/>
    <mergeCell ref="H5:H6"/>
    <mergeCell ref="F28:G28"/>
    <mergeCell ref="B30:E30"/>
    <mergeCell ref="F70:G70"/>
    <mergeCell ref="B72:E72"/>
    <mergeCell ref="F72:H72"/>
    <mergeCell ref="H73:I73"/>
    <mergeCell ref="A43:J43"/>
    <mergeCell ref="B44:I44"/>
    <mergeCell ref="B45:B49"/>
    <mergeCell ref="C45:C48"/>
    <mergeCell ref="D45:D48"/>
    <mergeCell ref="E45:E48"/>
    <mergeCell ref="F45:F48"/>
    <mergeCell ref="G45:G48"/>
    <mergeCell ref="H45:I46"/>
    <mergeCell ref="H47:H48"/>
    <mergeCell ref="I47:I48"/>
    <mergeCell ref="F171:G171"/>
    <mergeCell ref="B173:E173"/>
    <mergeCell ref="F173:H173"/>
    <mergeCell ref="H174:I174"/>
    <mergeCell ref="A144:J144"/>
    <mergeCell ref="B145:I145"/>
    <mergeCell ref="B146:B150"/>
    <mergeCell ref="C146:C149"/>
    <mergeCell ref="D146:D149"/>
    <mergeCell ref="E146:E149"/>
    <mergeCell ref="F146:F149"/>
    <mergeCell ref="G146:G149"/>
    <mergeCell ref="H146:I147"/>
    <mergeCell ref="H148:H149"/>
    <mergeCell ref="I148:I149"/>
  </mergeCells>
  <pageMargins left="0.55312499999999998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Прилож.9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2015-03-04T12:50:44Z</dcterms:modified>
</cp:coreProperties>
</file>